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comments2.xml" ContentType="application/vnd.openxmlformats-officedocument.spreadsheetml.comments+xml"/>
  <Override PartName="/xl/tables/table3.xml" ContentType="application/vnd.openxmlformats-officedocument.spreadsheetml.table+xml"/>
  <Override PartName="/xl/comments3.xml" ContentType="application/vnd.openxmlformats-officedocument.spreadsheetml.comments+xml"/>
  <Override PartName="/xl/tables/table4.xml" ContentType="application/vnd.openxmlformats-officedocument.spreadsheetml.table+xml"/>
  <Override PartName="/xl/comments4.xml" ContentType="application/vnd.openxmlformats-officedocument.spreadsheetml.comments+xml"/>
  <Override PartName="/xl/tables/table5.xml" ContentType="application/vnd.openxmlformats-officedocument.spreadsheetml.table+xml"/>
  <Override PartName="/xl/comments5.xml" ContentType="application/vnd.openxmlformats-officedocument.spreadsheetml.comments+xml"/>
  <Override PartName="/xl/tables/table6.xml" ContentType="application/vnd.openxmlformats-officedocument.spreadsheetml.table+xml"/>
  <Override PartName="/xl/comments6.xml" ContentType="application/vnd.openxmlformats-officedocument.spreadsheetml.comments+xml"/>
  <Override PartName="/xl/tables/table7.xml" ContentType="application/vnd.openxmlformats-officedocument.spreadsheetml.table+xml"/>
  <Override PartName="/xl/comments7.xml" ContentType="application/vnd.openxmlformats-officedocument.spreadsheetml.comments+xml"/>
  <Override PartName="/xl/tables/table8.xml" ContentType="application/vnd.openxmlformats-officedocument.spreadsheetml.table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tables/table9.xml" ContentType="application/vnd.openxmlformats-officedocument.spreadsheetml.table+xml"/>
  <Override PartName="/xl/comments10.xml" ContentType="application/vnd.openxmlformats-officedocument.spreadsheetml.comments+xml"/>
  <Override PartName="/xl/drawings/drawing1.xml" ContentType="application/vnd.openxmlformats-officedocument.drawing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Usuari\unidisc\UdL\projects\DACC\DietaSost\T5_PATT\exemple\juliol_2026_FITXA_F3\"/>
    </mc:Choice>
  </mc:AlternateContent>
  <xr:revisionPtr revIDLastSave="0" documentId="13_ncr:1_{19E2B000-6F28-4358-9D78-2EC75BDCCF39}" xr6:coauthVersionLast="47" xr6:coauthVersionMax="47" xr10:uidLastSave="{00000000-0000-0000-0000-000000000000}"/>
  <bookViews>
    <workbookView xWindow="19090" yWindow="-110" windowWidth="38620" windowHeight="21100" tabRatio="500" xr2:uid="{00000000-000D-0000-FFFF-FFFF00000000}"/>
  </bookViews>
  <sheets>
    <sheet name="INFO" sheetId="1" r:id="rId1"/>
    <sheet name="Quantitat" sheetId="2" r:id="rId2"/>
    <sheet name="Requeriments" sheetId="3" r:id="rId3"/>
    <sheet name="NoOptimitzats" sheetId="4" r:id="rId4"/>
    <sheet name="MMPP" sheetId="5" r:id="rId5"/>
    <sheet name="Limits" sheetId="6" r:id="rId6"/>
    <sheet name="Limits_min" sheetId="7" r:id="rId7"/>
    <sheet name="AA" sheetId="8" r:id="rId8"/>
    <sheet name="CO2" sheetId="9" r:id="rId9"/>
    <sheet name="Transport" sheetId="11" r:id="rId10"/>
    <sheet name="Llotges" sheetId="10" r:id="rId11"/>
    <sheet name="Energia" sheetId="12" r:id="rId12"/>
    <sheet name="Params" sheetId="13" r:id="rId13"/>
  </sheets>
  <definedNames>
    <definedName name="_xlnm._FilterDatabase" localSheetId="4" hidden="1">MMPP!$A$3:$F$47</definedName>
    <definedName name="_xlnm._FilterDatabase" localSheetId="3" hidden="1">NoOptimitzats!$A$3:$C$19</definedName>
    <definedName name="_xlnm._FilterDatabase" localSheetId="2" hidden="1">Requeriments!$A$3:$C$19</definedName>
    <definedName name="DietCodes">Quantitat!$A$4:$A$7</definedName>
    <definedName name="IngredientCodes">MMPP!$G$4:$G$47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B14" i="13" l="1"/>
  <c r="B13" i="13"/>
  <c r="B12" i="13"/>
  <c r="B11" i="13"/>
  <c r="B5" i="13"/>
  <c r="E46" i="6"/>
  <c r="E45" i="6"/>
  <c r="E44" i="6"/>
  <c r="E43" i="6"/>
  <c r="E42" i="6"/>
  <c r="E41" i="6"/>
  <c r="E40" i="6"/>
  <c r="E38" i="6"/>
  <c r="E36" i="6"/>
  <c r="E34" i="6"/>
  <c r="E33" i="6"/>
  <c r="E32" i="6"/>
  <c r="E25" i="6"/>
  <c r="E24" i="6"/>
  <c r="E23" i="6"/>
  <c r="E22" i="6"/>
  <c r="E21" i="6"/>
  <c r="E20" i="6"/>
  <c r="E19" i="6"/>
  <c r="E18" i="6"/>
  <c r="E17" i="6"/>
  <c r="E16" i="6"/>
  <c r="E15" i="6"/>
  <c r="E13" i="6"/>
  <c r="E12" i="6"/>
  <c r="E11" i="6"/>
  <c r="E10" i="6"/>
  <c r="E9" i="6"/>
  <c r="E8" i="6"/>
  <c r="E7" i="6"/>
  <c r="E6" i="6"/>
  <c r="E5" i="6"/>
  <c r="E4" i="6"/>
  <c r="D47" i="5"/>
  <c r="D46" i="5"/>
  <c r="D45" i="5"/>
  <c r="D44" i="5"/>
  <c r="D43" i="5"/>
  <c r="D42" i="5"/>
  <c r="D41" i="5"/>
  <c r="C40" i="5"/>
  <c r="D40" i="5" s="1"/>
  <c r="D39" i="5"/>
  <c r="D38" i="5"/>
  <c r="D37" i="5"/>
  <c r="D36" i="5"/>
  <c r="D35" i="5"/>
  <c r="C34" i="5"/>
  <c r="D34" i="5" s="1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C10" i="5"/>
  <c r="D10" i="5" s="1"/>
  <c r="D9" i="5"/>
  <c r="D8" i="5"/>
  <c r="D7" i="5"/>
  <c r="D6" i="5"/>
  <c r="D5" i="5"/>
  <c r="D4" i="5"/>
  <c r="C19" i="4"/>
  <c r="C27" i="4" s="1"/>
  <c r="C35" i="4" s="1"/>
  <c r="C18" i="4"/>
  <c r="C26" i="4" s="1"/>
  <c r="C34" i="4" s="1"/>
  <c r="C17" i="4"/>
  <c r="C25" i="4" s="1"/>
  <c r="C33" i="4" s="1"/>
  <c r="C16" i="4"/>
  <c r="C24" i="4" s="1"/>
  <c r="C32" i="4" s="1"/>
  <c r="C15" i="4"/>
  <c r="C23" i="4" s="1"/>
  <c r="C31" i="4" s="1"/>
  <c r="C14" i="4"/>
  <c r="C22" i="4" s="1"/>
  <c r="C30" i="4" s="1"/>
  <c r="C13" i="4"/>
  <c r="C21" i="4" s="1"/>
  <c r="C29" i="4" s="1"/>
  <c r="C12" i="4"/>
  <c r="C20" i="4" s="1"/>
  <c r="C28" i="4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Unknown Author</author>
  </authors>
  <commentList>
    <comment ref="A3" authorId="0" shapeId="0" xr:uid="{00000000-0006-0000-0100-000001000000}">
      <text>
        <r>
          <rPr>
            <sz val="10"/>
            <rFont val="Arial"/>
            <family val="2"/>
          </rPr>
          <t>OBLIGATORIA. Text. Identificador únic de cada dieta. Sense espais ni caràcters especials. Ha de coincidir exactament amb el mateix codi a Requeriments, NoOptimitzats, Limits, Limits_min i AA.
Impacte: defineix el nombre de dietes a optimitzar.</t>
        </r>
      </text>
    </comment>
    <comment ref="B3" authorId="0" shapeId="0" xr:uid="{00000000-0006-0000-0100-000002000000}">
      <text>
        <r>
          <rPr>
            <sz val="10"/>
            <rFont val="Arial"/>
            <family val="2"/>
          </rPr>
          <t>OBLIGATORIA. Enter. Kg de pinso a produir d'aquesta dieta.
Impacte: pondera els objectius agregats de cost i emissions, i el nombre de viatges de camió.</t>
        </r>
      </text>
    </comment>
    <comment ref="C3" authorId="0" shapeId="0" xr:uid="{00000000-0006-0000-0100-000003000000}">
      <text>
        <r>
          <rPr>
            <sz val="10"/>
            <rFont val="Arial"/>
            <family val="2"/>
          </rPr>
          <t>OPCIONAL. Numèric. Consum estimat (kg/vida animal), només informatiu.
Impacte: cap; no s'utilitza en l'optimització.</t>
        </r>
      </text>
    </comment>
    <comment ref="D3" authorId="0" shapeId="0" xr:uid="{00000000-0006-0000-0100-000004000000}">
      <text>
        <r>
          <rPr>
            <sz val="10"/>
            <rFont val="Arial"/>
            <family val="2"/>
          </rPr>
          <t>OPCIONAL. Text. Descripció del rang de pes viu.
Impacte: cap; metadada descriptiva.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Unknown Author</author>
  </authors>
  <commentList>
    <comment ref="A3" authorId="0" shapeId="0" xr:uid="{00000000-0006-0000-0200-000001000000}">
      <text>
        <r>
          <rPr>
            <sz val="10"/>
            <rFont val="Arial"/>
            <family val="2"/>
          </rPr>
          <t>OPCIONAL. Text. Nom descriptiu de la característica.
Impacte: cap; informatiu.</t>
        </r>
      </text>
    </comment>
    <comment ref="B3" authorId="0" shapeId="0" xr:uid="{00000000-0006-0000-0200-000002000000}">
      <text>
        <r>
          <rPr>
            <sz val="10"/>
            <rFont val="Arial"/>
            <family val="2"/>
          </rPr>
          <t>OPCIONAL. Text. Unitat de mesura.
Impacte: cap; informatiu.</t>
        </r>
      </text>
    </comment>
    <comment ref="C3" authorId="0" shapeId="0" xr:uid="{00000000-0006-0000-0200-000003000000}">
      <text>
        <r>
          <rPr>
            <sz val="10"/>
            <rFont val="Arial"/>
            <family val="2"/>
          </rPr>
          <t>OBLIGATORIA. Text (codi). Ha de coincidir amb el nom d'una columna nutricional de MMPP (p.ex. PROT_BRUTA, LYS_SID).
Impacte: selecciona quina columna de MMPP s'utilitza per calcular la restricció.</t>
        </r>
      </text>
    </comment>
    <comment ref="D3" authorId="0" shapeId="0" xr:uid="{00000000-0006-0000-0200-000004000000}">
      <text>
        <r>
          <rPr>
            <sz val="10"/>
            <rFont val="Arial"/>
            <family val="2"/>
          </rPr>
          <t>OBLIGATORIA. Text (codi). Ha de coincidir amb un codi definit a Quantitat.
Impacte: indica a quina dieta s'aplica la restricció.</t>
        </r>
      </text>
    </comment>
    <comment ref="E3" authorId="0" shapeId="0" xr:uid="{00000000-0006-0000-0200-000005000000}">
      <text>
        <r>
          <rPr>
            <sz val="10"/>
            <rFont val="Arial"/>
            <family val="2"/>
          </rPr>
          <t>CONDICIONAL. Numèric. Valor mínim; cal n_min i/o n_max per fila.
Impacte: restricció (valor de la dieta &gt;= n_min) al solver.</t>
        </r>
      </text>
    </comment>
    <comment ref="F3" authorId="0" shapeId="0" xr:uid="{00000000-0006-0000-0200-000006000000}">
      <text>
        <r>
          <rPr>
            <sz val="10"/>
            <rFont val="Arial"/>
            <family val="2"/>
          </rPr>
          <t>CONDICIONAL. Numèric. Valor màxim; cal n_min i/o n_max per fila.
Impacte: restricció (valor de la dieta &lt;= n_max) al solver.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Unknown Author</author>
  </authors>
  <commentList>
    <comment ref="A3" authorId="0" shapeId="0" xr:uid="{00000000-0006-0000-0300-000001000000}">
      <text>
        <r>
          <rPr>
            <sz val="10"/>
            <rFont val="Arial"/>
            <family val="2"/>
          </rPr>
          <t>OPCIONAL. Text. Nom descriptiu.
Impacte: cap; informatiu.</t>
        </r>
      </text>
    </comment>
    <comment ref="B3" authorId="0" shapeId="0" xr:uid="{00000000-0006-0000-0300-000002000000}">
      <text>
        <r>
          <rPr>
            <sz val="10"/>
            <rFont val="Arial"/>
            <family val="2"/>
          </rPr>
          <t>OPCIONAL. Text. Unitat de mesura.
Impacte: cap; informatiu.</t>
        </r>
      </text>
    </comment>
    <comment ref="C3" authorId="0" shapeId="0" xr:uid="{00000000-0006-0000-0300-000003000000}">
      <text>
        <r>
          <rPr>
            <sz val="10"/>
            <rFont val="Arial"/>
            <family val="2"/>
          </rPr>
          <t>OBLIGATORIA. Text (codi). Ha de coincidir amb una columna nutricional de MMPP.
Impacte: NO restringeix l'optimització; només es calcula sobre la dieta òptima per validar-la al dashboard.</t>
        </r>
      </text>
    </comment>
    <comment ref="D3" authorId="0" shapeId="0" xr:uid="{00000000-0006-0000-0300-000004000000}">
      <text>
        <r>
          <rPr>
            <sz val="10"/>
            <rFont val="Arial"/>
            <family val="2"/>
          </rPr>
          <t>OBLIGATORIA. Text (codi). Ha de coincidir amb un codi de Quantitat.
Impacte: indica sobre quina dieta es fa la validació (no és restrictiu).</t>
        </r>
      </text>
    </comment>
    <comment ref="E3" authorId="0" shapeId="0" xr:uid="{00000000-0006-0000-0300-000005000000}">
      <text>
        <r>
          <rPr>
            <sz val="10"/>
            <rFont val="Arial"/>
            <family val="2"/>
          </rPr>
          <t>OPCIONAL. Numèric. Rang de referència, no restrictiu.
Impacte: cap en el solver; només validació posterior.</t>
        </r>
      </text>
    </comment>
    <comment ref="F3" authorId="0" shapeId="0" xr:uid="{00000000-0006-0000-0300-000006000000}">
      <text>
        <r>
          <rPr>
            <sz val="10"/>
            <rFont val="Arial"/>
            <family val="2"/>
          </rPr>
          <t>OPCIONAL. Numèric. Rang de referència, no restrictiu.
Impacte: cap en el solver; només validació posterior.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Unknown Author</author>
  </authors>
  <commentList>
    <comment ref="A3" authorId="0" shapeId="0" xr:uid="{00000000-0006-0000-0400-000001000000}">
      <text>
        <r>
          <rPr>
            <sz val="10"/>
            <rFont val="Arial"/>
            <family val="2"/>
          </rPr>
          <t>OBLIGATORIA. Text ('R'/'O'). R = proveïdor regular/preu únic; O = Open, múltiples proveïdors possibles.
Impacte: determina si el preu/emissions poden variar per proveïdor (vinculat a Llotges i Transport).</t>
        </r>
      </text>
    </comment>
    <comment ref="B3" authorId="0" shapeId="0" xr:uid="{00000000-0006-0000-0400-000002000000}">
      <text>
        <r>
          <rPr>
            <sz val="10"/>
            <rFont val="Arial"/>
            <family val="2"/>
          </rPr>
          <t>OBLIGATORIA. Text. Categoria comercial. No confondre amb FAMILIA (pestanya Limits).
Impacte: cap; informatiu.</t>
        </r>
      </text>
    </comment>
    <comment ref="C3" authorId="0" shapeId="0" xr:uid="{00000000-0006-0000-0400-000003000000}">
      <text>
        <r>
          <rPr>
            <sz val="10"/>
            <rFont val="Arial"/>
            <family val="2"/>
          </rPr>
          <t>OBLIGATORIA. Numèric (€/kg). Preu de referència.
Impacte: component principal de la funció objectiu de cost.</t>
        </r>
      </text>
    </comment>
    <comment ref="D3" authorId="0" shapeId="0" xr:uid="{00000000-0006-0000-0400-000004000000}">
      <text>
        <r>
          <rPr>
            <sz val="10"/>
            <rFont val="Arial"/>
            <family val="2"/>
          </rPr>
          <t>CALCULADA (=PRICE*1000). No cal omplir-la a mà.
Impacte: unitat alternativa; no s'utilitza directament.</t>
        </r>
      </text>
    </comment>
    <comment ref="E3" authorId="0" shapeId="0" xr:uid="{00000000-0006-0000-0400-000005000000}">
      <text>
        <r>
          <rPr>
            <sz val="10"/>
            <rFont val="Arial"/>
            <family val="2"/>
          </rPr>
          <t>OPCIONAL. Text. Referència de la font del preu.
Impacte: cap; traçabilitat.</t>
        </r>
      </text>
    </comment>
    <comment ref="F3" authorId="0" shapeId="0" xr:uid="{00000000-0006-0000-0400-000006000000}">
      <text>
        <r>
          <rPr>
            <sz val="10"/>
            <rFont val="Arial"/>
            <family val="2"/>
          </rPr>
          <t>OBLIGATORIA. Numèric. 1 = sense límit de disponibilitat; 0 = no disponible (exclòs); &gt;1 = quantitat màxima disponible en kg.
Impacte: restricció de disponibilitat total de l'ingredient entre totes les dietes.</t>
        </r>
      </text>
    </comment>
    <comment ref="G3" authorId="0" shapeId="0" xr:uid="{00000000-0006-0000-0400-000007000000}">
      <text>
        <r>
          <rPr>
            <sz val="10"/>
            <rFont val="Arial"/>
            <family val="2"/>
          </rPr>
          <t>OBLIGATORIA. Text (codi). Identificador únic, sense espais ni caràcters especials. Clau que ha d'aparèixer idèntica a Limits, Limits_min, CO2, Llotges i Energia.
Impacte: clau de relació estructural de tot el fitxer.</t>
        </r>
      </text>
    </comment>
    <comment ref="H3" authorId="0" shapeId="0" xr:uid="{00000000-0006-0000-0400-000008000000}">
      <text>
        <r>
          <rPr>
            <sz val="10"/>
            <rFont val="Arial"/>
            <family val="2"/>
          </rPr>
          <t>OPCIONAL. Text. Nom descriptiu de l'ingredient.
Impacte: cap; informatiu.</t>
        </r>
      </text>
    </comment>
    <comment ref="I3" authorId="0" shapeId="0" xr:uid="{00000000-0006-0000-0400-000009000000}">
      <text>
        <r>
          <rPr>
            <sz val="10"/>
            <rFont val="Arial"/>
            <family val="2"/>
          </rPr>
          <t>CONDICIONAL. Numèric. Obligatòria només si aquest nutrient s'utilitza com a CODI_NEC a Requeriments/NoOptimitzats, o com a columna a AA. Si no, es pot deixar buida.
Impacte: base del càlcul nutricional (mitjana ponderada per l'ús de cada ingredient).</t>
        </r>
      </text>
    </comment>
    <comment ref="J3" authorId="0" shapeId="0" xr:uid="{00000000-0006-0000-0400-00000A000000}">
      <text>
        <r>
          <rPr>
            <sz val="10"/>
            <rFont val="Arial"/>
            <family val="2"/>
          </rPr>
          <t>CONDICIONAL. Numèric. Obligatòria només si aquest nutrient s'utilitza com a CODI_NEC a Requeriments/NoOptimitzats, o com a columna a AA. Si no, es pot deixar buida.
Impacte: base del càlcul nutricional (mitjana ponderada per l'ús de cada ingredient).</t>
        </r>
      </text>
    </comment>
    <comment ref="K3" authorId="0" shapeId="0" xr:uid="{00000000-0006-0000-0400-00000B000000}">
      <text>
        <r>
          <rPr>
            <sz val="10"/>
            <rFont val="Arial"/>
            <family val="2"/>
          </rPr>
          <t>CONDICIONAL. Numèric. Obligatòria només si aquest nutrient s'utilitza com a CODI_NEC a Requeriments/NoOptimitzats, o com a columna a AA. Si no, es pot deixar buida.
Impacte: base del càlcul nutricional (mitjana ponderada per l'ús de cada ingredient).</t>
        </r>
      </text>
    </comment>
    <comment ref="L3" authorId="0" shapeId="0" xr:uid="{00000000-0006-0000-0400-00000C000000}">
      <text>
        <r>
          <rPr>
            <sz val="10"/>
            <rFont val="Arial"/>
            <family val="2"/>
          </rPr>
          <t>CONDICIONAL. Numèric. Obligatòria només si aquest nutrient s'utilitza com a CODI_NEC a Requeriments/NoOptimitzats, o com a columna a AA. Si no, es pot deixar buida.
Impacte: base del càlcul nutricional (mitjana ponderada per l'ús de cada ingredient).</t>
        </r>
      </text>
    </comment>
    <comment ref="M3" authorId="0" shapeId="0" xr:uid="{00000000-0006-0000-0400-00000D000000}">
      <text>
        <r>
          <rPr>
            <sz val="10"/>
            <rFont val="Arial"/>
            <family val="2"/>
          </rPr>
          <t>CONDICIONAL. Numèric. Obligatòria només si aquest nutrient s'utilitza com a CODI_NEC a Requeriments/NoOptimitzats, o com a columna a AA. Si no, es pot deixar buida.
Impacte: base del càlcul nutricional (mitjana ponderada per l'ús de cada ingredient).</t>
        </r>
      </text>
    </comment>
    <comment ref="N3" authorId="0" shapeId="0" xr:uid="{00000000-0006-0000-0400-00000E000000}">
      <text>
        <r>
          <rPr>
            <sz val="10"/>
            <rFont val="Arial"/>
            <family val="2"/>
          </rPr>
          <t>CONDICIONAL. Numèric. Obligatòria només si aquest nutrient s'utilitza com a CODI_NEC a Requeriments/NoOptimitzats, o com a columna a AA. Si no, es pot deixar buida.
Impacte: base del càlcul nutricional (mitjana ponderada per l'ús de cada ingredient).</t>
        </r>
      </text>
    </comment>
    <comment ref="O3" authorId="0" shapeId="0" xr:uid="{00000000-0006-0000-0400-00000F000000}">
      <text>
        <r>
          <rPr>
            <sz val="10"/>
            <rFont val="Arial"/>
            <family val="2"/>
          </rPr>
          <t>CONDICIONAL. Numèric. Obligatòria només si aquest nutrient s'utilitza com a CODI_NEC a Requeriments/NoOptimitzats, o com a columna a AA. Si no, es pot deixar buida.
Impacte: base del càlcul nutricional (mitjana ponderada per l'ús de cada ingredient).</t>
        </r>
      </text>
    </comment>
    <comment ref="P3" authorId="0" shapeId="0" xr:uid="{00000000-0006-0000-0400-000010000000}">
      <text>
        <r>
          <rPr>
            <sz val="10"/>
            <rFont val="Arial"/>
            <family val="2"/>
          </rPr>
          <t>CONDICIONAL. Numèric. Obligatòria només si aquest nutrient s'utilitza com a CODI_NEC a Requeriments/NoOptimitzats, o com a columna a AA. Si no, es pot deixar buida.
Impacte: base del càlcul nutricional (mitjana ponderada per l'ús de cada ingredient).</t>
        </r>
      </text>
    </comment>
    <comment ref="Q3" authorId="0" shapeId="0" xr:uid="{00000000-0006-0000-0400-000011000000}">
      <text>
        <r>
          <rPr>
            <sz val="10"/>
            <rFont val="Arial"/>
            <family val="2"/>
          </rPr>
          <t>CONDICIONAL. Numèric. Obligatòria només si aquest nutrient s'utilitza com a CODI_NEC a Requeriments/NoOptimitzats, o com a columna a AA. Si no, es pot deixar buida.
Impacte: base del càlcul nutricional (mitjana ponderada per l'ús de cada ingredient).</t>
        </r>
      </text>
    </comment>
    <comment ref="R3" authorId="0" shapeId="0" xr:uid="{00000000-0006-0000-0400-000012000000}">
      <text>
        <r>
          <rPr>
            <sz val="10"/>
            <rFont val="Arial"/>
            <family val="2"/>
          </rPr>
          <t>CONDICIONAL. Numèric. Obligatòria només si aquest nutrient s'utilitza com a CODI_NEC a Requeriments/NoOptimitzats, o com a columna a AA. Si no, es pot deixar buida.
Impacte: base del càlcul nutricional (mitjana ponderada per l'ús de cada ingredient).</t>
        </r>
      </text>
    </comment>
    <comment ref="S3" authorId="0" shapeId="0" xr:uid="{00000000-0006-0000-0400-000013000000}">
      <text>
        <r>
          <rPr>
            <sz val="10"/>
            <rFont val="Arial"/>
            <family val="2"/>
          </rPr>
          <t>CONDICIONAL. Numèric. Obligatòria només si aquest nutrient s'utilitza com a CODI_NEC a Requeriments/NoOptimitzats, o com a columna a AA. Si no, es pot deixar buida.
Impacte: base del càlcul nutricional (mitjana ponderada per l'ús de cada ingredient).</t>
        </r>
      </text>
    </comment>
    <comment ref="T3" authorId="0" shapeId="0" xr:uid="{00000000-0006-0000-0400-000014000000}">
      <text>
        <r>
          <rPr>
            <sz val="10"/>
            <rFont val="Arial"/>
            <family val="2"/>
          </rPr>
          <t>CONDICIONAL. Numèric. Obligatòria només si aquest nutrient s'utilitza com a CODI_NEC a Requeriments/NoOptimitzats, o com a columna a AA. Si no, es pot deixar buida.
Impacte: base del càlcul nutricional (mitjana ponderada per l'ús de cada ingredient).</t>
        </r>
      </text>
    </comment>
    <comment ref="U3" authorId="0" shapeId="0" xr:uid="{00000000-0006-0000-0400-000015000000}">
      <text>
        <r>
          <rPr>
            <sz val="10"/>
            <rFont val="Arial"/>
            <family val="2"/>
          </rPr>
          <t>CONDICIONAL. Numèric. Obligatòria només si aquest nutrient s'utilitza com a CODI_NEC a Requeriments/NoOptimitzats, o com a columna a AA. Si no, es pot deixar buida.
Impacte: base del càlcul nutricional (mitjana ponderada per l'ús de cada ingredient).</t>
        </r>
      </text>
    </comment>
    <comment ref="V3" authorId="0" shapeId="0" xr:uid="{00000000-0006-0000-0400-000016000000}">
      <text>
        <r>
          <rPr>
            <sz val="10"/>
            <rFont val="Arial"/>
            <family val="2"/>
          </rPr>
          <t>CONDICIONAL. Numèric. Obligatòria només si aquest nutrient s'utilitza com a CODI_NEC a Requeriments/NoOptimitzats, o com a columna a AA. Si no, es pot deixar buida.
Impacte: base del càlcul nutricional (mitjana ponderada per l'ús de cada ingredient).</t>
        </r>
      </text>
    </comment>
    <comment ref="W3" authorId="0" shapeId="0" xr:uid="{00000000-0006-0000-0400-000017000000}">
      <text>
        <r>
          <rPr>
            <sz val="10"/>
            <rFont val="Arial"/>
            <family val="2"/>
          </rPr>
          <t>CONDICIONAL. Numèric. Obligatòria només si aquest nutrient s'utilitza com a CODI_NEC a Requeriments/NoOptimitzats, o com a columna a AA. Si no, es pot deixar buida.
Impacte: base del càlcul nutricional (mitjana ponderada per l'ús de cada ingredient).</t>
        </r>
      </text>
    </comment>
    <comment ref="X3" authorId="0" shapeId="0" xr:uid="{00000000-0006-0000-0400-000018000000}">
      <text>
        <r>
          <rPr>
            <sz val="10"/>
            <rFont val="Arial"/>
            <family val="2"/>
          </rPr>
          <t>CONDICIONAL. Numèric. Obligatòria només si aquest nutrient s'utilitza com a CODI_NEC a Requeriments/NoOptimitzats, o com a columna a AA. Si no, es pot deixar buida.
Impacte: base del càlcul nutricional (mitjana ponderada per l'ús de cada ingredient).</t>
        </r>
      </text>
    </comment>
    <comment ref="Y3" authorId="0" shapeId="0" xr:uid="{00000000-0006-0000-0400-000019000000}">
      <text>
        <r>
          <rPr>
            <sz val="10"/>
            <rFont val="Arial"/>
            <family val="2"/>
          </rPr>
          <t>CONDICIONAL. Numèric. Obligatòria només si aquest nutrient s'utilitza com a CODI_NEC a Requeriments/NoOptimitzats, o com a columna a AA. Si no, es pot deixar buida.
Impacte: base del càlcul nutricional (mitjana ponderada per l'ús de cada ingredient).</t>
        </r>
      </text>
    </comment>
    <comment ref="Z3" authorId="0" shapeId="0" xr:uid="{00000000-0006-0000-0400-00001A000000}">
      <text>
        <r>
          <rPr>
            <sz val="10"/>
            <rFont val="Arial"/>
            <family val="2"/>
          </rPr>
          <t>CONDICIONAL. Numèric. Obligatòria només si aquest nutrient s'utilitza com a CODI_NEC a Requeriments/NoOptimitzats, o com a columna a AA. Si no, es pot deixar buida.
Impacte: base del càlcul nutricional (mitjana ponderada per l'ús de cada ingredient).</t>
        </r>
      </text>
    </comment>
    <comment ref="AA3" authorId="0" shapeId="0" xr:uid="{00000000-0006-0000-0400-00001B000000}">
      <text>
        <r>
          <rPr>
            <sz val="10"/>
            <rFont val="Arial"/>
            <family val="2"/>
          </rPr>
          <t>CONDICIONAL. Numèric. Obligatòria només si aquest nutrient s'utilitza com a CODI_NEC a Requeriments/NoOptimitzats, o com a columna a AA. Si no, es pot deixar buida.
Impacte: base del càlcul nutricional (mitjana ponderada per l'ús de cada ingredient).</t>
        </r>
      </text>
    </comment>
    <comment ref="AB3" authorId="0" shapeId="0" xr:uid="{00000000-0006-0000-0400-00001C000000}">
      <text>
        <r>
          <rPr>
            <sz val="10"/>
            <rFont val="Arial"/>
            <family val="2"/>
          </rPr>
          <t>CONDICIONAL. Numèric. Obligatòria només si aquest nutrient s'utilitza com a CODI_NEC a Requeriments/NoOptimitzats, o com a columna a AA. Si no, es pot deixar buida.
Impacte: base del càlcul nutricional (mitjana ponderada per l'ús de cada ingredient).</t>
        </r>
      </text>
    </comment>
    <comment ref="AC3" authorId="0" shapeId="0" xr:uid="{00000000-0006-0000-0400-00001D000000}">
      <text>
        <r>
          <rPr>
            <sz val="10"/>
            <rFont val="Arial"/>
            <family val="2"/>
          </rPr>
          <t>CONDICIONAL. Numèric. Obligatòria només si aquest nutrient s'utilitza com a CODI_NEC a Requeriments/NoOptimitzats, o com a columna a AA. Si no, es pot deixar buida.
Impacte: base del càlcul nutricional (mitjana ponderada per l'ús de cada ingredient).</t>
        </r>
      </text>
    </comment>
    <comment ref="AD3" authorId="0" shapeId="0" xr:uid="{00000000-0006-0000-0400-00001E000000}">
      <text>
        <r>
          <rPr>
            <sz val="10"/>
            <rFont val="Arial"/>
            <family val="2"/>
          </rPr>
          <t>CONDICIONAL. Numèric. Obligatòria només si aquest nutrient s'utilitza com a CODI_NEC a Requeriments/NoOptimitzats, o com a columna a AA. Si no, es pot deixar buida.
Impacte: base del càlcul nutricional (mitjana ponderada per l'ús de cada ingredient).</t>
        </r>
      </text>
    </comment>
    <comment ref="AE3" authorId="0" shapeId="0" xr:uid="{00000000-0006-0000-0400-00001F000000}">
      <text>
        <r>
          <rPr>
            <sz val="10"/>
            <rFont val="Arial"/>
            <family val="2"/>
          </rPr>
          <t>CONDICIONAL. Numèric. Obligatòria només si aquest nutrient s'utilitza com a CODI_NEC a Requeriments/NoOptimitzats, o com a columna a AA. Si no, es pot deixar buida.
Impacte: base del càlcul nutricional (mitjana ponderada per l'ús de cada ingredient).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Unknown Author</author>
  </authors>
  <commentList>
    <comment ref="A3" authorId="0" shapeId="0" xr:uid="{00000000-0006-0000-0500-000001000000}">
      <text>
        <r>
          <rPr>
            <sz val="10"/>
            <rFont val="Arial"/>
            <family val="2"/>
          </rPr>
          <t>OBLIGATORIA. Text (codi). Ha de coincidir amb MMPP.INGREDIENTS.
Impacte: selecciona a quin ingredient s'aplica el límit.</t>
        </r>
      </text>
    </comment>
    <comment ref="B3" authorId="0" shapeId="0" xr:uid="{00000000-0006-0000-0500-000002000000}">
      <text>
        <r>
          <rPr>
            <sz val="10"/>
            <rFont val="Arial"/>
            <family val="2"/>
          </rPr>
          <t>OBLIGATORIA. Text. Agrupació d'ingredients que comparteixen el mateix límit (si no comparteix família, FAMILIA = INGREDIENTS). Tots els membres han de portar el mateix valor a cada columna de dieta.
Impacte: la suma d'ús de tots els membres de la família ha de complir el límit conjuntament.</t>
        </r>
      </text>
    </comment>
    <comment ref="C3" authorId="0" shapeId="0" xr:uid="{00000000-0006-0000-0500-000003000000}">
      <text>
        <r>
          <rPr>
            <sz val="10"/>
            <rFont val="Arial"/>
            <family val="2"/>
          </rPr>
          <t>OBLIGATORIA (una columna per cada CODI_DIETA definit a Quantitat). Numèric (%). Percentatge màxim, sobre el pes total, d'aquesta família en aquesta dieta. 0 = exclòs.
Impacte: restricció d'upper bound al solver, específica per dieta.</t>
        </r>
      </text>
    </comment>
    <comment ref="D3" authorId="0" shapeId="0" xr:uid="{00000000-0006-0000-0500-000004000000}">
      <text>
        <r>
          <rPr>
            <sz val="10"/>
            <rFont val="Arial"/>
            <family val="2"/>
          </rPr>
          <t>OBLIGATORIA (una columna per cada CODI_DIETA definit a Quantitat). Numèric (%). Percentatge màxim, sobre el pes total, d'aquesta família en aquesta dieta. 0 = exclòs.
Impacte: restricció d'upper bound al solver, específica per dieta.</t>
        </r>
      </text>
    </comment>
    <comment ref="E3" authorId="0" shapeId="0" xr:uid="{00000000-0006-0000-0500-000005000000}">
      <text>
        <r>
          <rPr>
            <sz val="10"/>
            <rFont val="Arial"/>
            <family val="2"/>
          </rPr>
          <t>OBLIGATORIA (una columna per cada CODI_DIETA definit a Quantitat). Numèric (%). Percentatge màxim, sobre el pes total, d'aquesta família en aquesta dieta. 0 = exclòs.
Impacte: restricció d'upper bound al solver, específica per dieta.</t>
        </r>
      </text>
    </comment>
    <comment ref="F3" authorId="0" shapeId="0" xr:uid="{00000000-0006-0000-0500-000006000000}">
      <text>
        <r>
          <rPr>
            <sz val="10"/>
            <rFont val="Arial"/>
            <family val="2"/>
          </rPr>
          <t>OBLIGATORIA (una columna per cada CODI_DIETA definit a Quantitat). Numèric (%). Percentatge màxim, sobre el pes total, d'aquesta família en aquesta dieta. 0 = exclòs.
Impacte: restricció d'upper bound al solver, específica per dieta.</t>
        </r>
      </text>
    </comment>
    <comment ref="G3" authorId="0" shapeId="0" xr:uid="{00000000-0006-0000-0500-000007000000}">
      <text>
        <r>
          <rPr>
            <sz val="10"/>
            <rFont val="Arial"/>
            <family val="2"/>
          </rPr>
          <t>OPCIONAL. Text. Notes justificatives.
Impacte: cap; documentació.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Unknown Author</author>
  </authors>
  <commentList>
    <comment ref="A3" authorId="0" shapeId="0" xr:uid="{00000000-0006-0000-0600-000001000000}">
      <text>
        <r>
          <rPr>
            <sz val="10"/>
            <rFont val="Arial"/>
            <family val="2"/>
          </rPr>
          <t>OBLIGATORIA. Text (codi). Ha de coincidir amb MMPP.INGREDIENTS. Només cal incloure files per ingredients amb mínim explícit.
Impacte: selecciona a quin ingredient s'aplica el mínim.</t>
        </r>
      </text>
    </comment>
    <comment ref="B3" authorId="0" shapeId="0" xr:uid="{00000000-0006-0000-0600-000002000000}">
      <text>
        <r>
          <rPr>
            <sz val="10"/>
            <rFont val="Arial"/>
            <family val="2"/>
          </rPr>
          <t>OBLIGATORIA. Text. Mateix criteri que a Limits.
Impacte: agrupa ingredients que comparteixen el mateix mínim.</t>
        </r>
      </text>
    </comment>
    <comment ref="C3" authorId="0" shapeId="0" xr:uid="{00000000-0006-0000-0600-000003000000}">
      <text>
        <r>
          <rPr>
            <sz val="10"/>
            <rFont val="Arial"/>
            <family val="2"/>
          </rPr>
          <t>OBLIGATORIA per a les files incloses. Numèric (%). Percentatge mínim d'aquest ingredient en aquesta dieta.
Impacte: restricció de lower bound al solver.</t>
        </r>
      </text>
    </comment>
    <comment ref="D3" authorId="0" shapeId="0" xr:uid="{00000000-0006-0000-0600-000004000000}">
      <text>
        <r>
          <rPr>
            <sz val="10"/>
            <rFont val="Arial"/>
            <family val="2"/>
          </rPr>
          <t>OBLIGATORIA per a les files incloses. Numèric (%). Percentatge mínim d'aquest ingredient en aquesta dieta.
Impacte: restricció de lower bound al solver.</t>
        </r>
      </text>
    </comment>
    <comment ref="E3" authorId="0" shapeId="0" xr:uid="{00000000-0006-0000-0600-000005000000}">
      <text>
        <r>
          <rPr>
            <sz val="10"/>
            <rFont val="Arial"/>
            <family val="2"/>
          </rPr>
          <t>OBLIGATORIA per a les files incloses. Numèric (%). Percentatge mínim d'aquest ingredient en aquesta dieta.
Impacte: restricció de lower bound al solver.</t>
        </r>
      </text>
    </comment>
    <comment ref="F3" authorId="0" shapeId="0" xr:uid="{00000000-0006-0000-0600-000006000000}">
      <text>
        <r>
          <rPr>
            <sz val="10"/>
            <rFont val="Arial"/>
            <family val="2"/>
          </rPr>
          <t>OBLIGATORIA per a les files incloses. Numèric (%). Percentatge mínim d'aquest ingredient en aquesta dieta.
Impacte: restricció de lower bound al solver.</t>
        </r>
      </text>
    </comment>
    <comment ref="G3" authorId="0" shapeId="0" xr:uid="{00000000-0006-0000-0600-000007000000}">
      <text>
        <r>
          <rPr>
            <sz val="10"/>
            <rFont val="Arial"/>
            <family val="2"/>
          </rPr>
          <t>OPCIONAL. Text. Notes.
Impacte: cap.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Unknown Author</author>
  </authors>
  <commentList>
    <comment ref="A3" authorId="0" shapeId="0" xr:uid="{00000000-0006-0000-0700-000001000000}">
      <text>
        <r>
          <rPr>
            <sz val="10"/>
            <rFont val="Arial"/>
            <family val="2"/>
          </rPr>
          <t>OBLIGATORIA. Text (codi). Ha de coincidir amb un codi de Quantitat.
Impacte: indica a quina dieta s'aplica la ràtio.</t>
        </r>
      </text>
    </comment>
    <comment ref="B3" authorId="0" shapeId="0" xr:uid="{00000000-0006-0000-0700-000002000000}">
      <text>
        <r>
          <rPr>
            <sz val="10"/>
            <rFont val="Arial"/>
            <family val="2"/>
          </rPr>
          <t>OPCIONAL (activa la restricció si s'omple). Numèric. Ràtio mínima respecte a la lisina SID.
Impacte: restricció addicional (aminoàcid_SID &gt;= ràtio x LYS_SID), concepte de proteïna ideal.</t>
        </r>
      </text>
    </comment>
    <comment ref="C3" authorId="0" shapeId="0" xr:uid="{00000000-0006-0000-0700-000003000000}">
      <text>
        <r>
          <rPr>
            <sz val="10"/>
            <rFont val="Arial"/>
            <family val="2"/>
          </rPr>
          <t>OPCIONAL (activa la restricció si s'omple). Numèric. Ràtio mínima respecte a la lisina SID.
Impacte: restricció addicional (aminoàcid_SID &gt;= ràtio x LYS_SID), concepte de proteïna ideal.</t>
        </r>
      </text>
    </comment>
    <comment ref="D3" authorId="0" shapeId="0" xr:uid="{00000000-0006-0000-0700-000004000000}">
      <text>
        <r>
          <rPr>
            <sz val="10"/>
            <rFont val="Arial"/>
            <family val="2"/>
          </rPr>
          <t>OPCIONAL (activa la restricció si s'omple). Numèric. Ràtio mínima respecte a la lisina SID.
Impacte: restricció addicional (aminoàcid_SID &gt;= ràtio x LYS_SID), concepte de proteïna ideal.</t>
        </r>
      </text>
    </comment>
    <comment ref="E3" authorId="0" shapeId="0" xr:uid="{00000000-0006-0000-0700-000005000000}">
      <text>
        <r>
          <rPr>
            <sz val="10"/>
            <rFont val="Arial"/>
            <family val="2"/>
          </rPr>
          <t>OPCIONAL (activa la restricció si s'omple). Numèric. Ràtio mínima respecte a la lisina SID.
Impacte: restricció addicional (aminoàcid_SID &gt;= ràtio x LYS_SID), concepte de proteïna ideal.</t>
        </r>
      </text>
    </comment>
    <comment ref="F3" authorId="0" shapeId="0" xr:uid="{00000000-0006-0000-0700-000006000000}">
      <text>
        <r>
          <rPr>
            <sz val="10"/>
            <rFont val="Arial"/>
            <family val="2"/>
          </rPr>
          <t>OPCIONAL (activa la restricció si s'omple). Numèric. Ràtio mínima respecte a la lisina SID.
Impacte: restricció addicional (aminoàcid_SID &gt;= ràtio x LYS_SID), concepte de proteïna ideal.</t>
        </r>
      </text>
    </comment>
    <comment ref="G3" authorId="0" shapeId="0" xr:uid="{00000000-0006-0000-0700-000007000000}">
      <text>
        <r>
          <rPr>
            <sz val="10"/>
            <rFont val="Arial"/>
            <family val="2"/>
          </rPr>
          <t>OPCIONAL (activa la restricció si s'omple). Numèric. Ràtio mínima respecte a la lisina SID.
Impacte: restricció addicional (aminoàcid_SID &gt;= ràtio x LYS_SID), concepte de proteïna ideal.</t>
        </r>
      </text>
    </comment>
    <comment ref="H3" authorId="0" shapeId="0" xr:uid="{00000000-0006-0000-0700-000008000000}">
      <text>
        <r>
          <rPr>
            <sz val="10"/>
            <rFont val="Arial"/>
            <family val="2"/>
          </rPr>
          <t>OPCIONAL (activa la restricció si s'omple). Numèric. Ràtio mínima respecte a la lisina SID.
Impacte: restricció addicional (aminoàcid_SID &gt;= ràtio x LYS_SID), concepte de proteïna ideal.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Unknown Author</author>
  </authors>
  <commentList>
    <comment ref="A3" authorId="0" shapeId="0" xr:uid="{00000000-0006-0000-0800-000001000000}">
      <text>
        <r>
          <rPr>
            <sz val="10"/>
            <rFont val="Arial"/>
            <family val="2"/>
          </rPr>
          <t>OBLIGATORIA. Text (codi). Ha de coincidir amb MMPP.INGREDIENTS.
Impacte: clau d'enllaç per aplicar l'impacte ambiental a cada ingredient.</t>
        </r>
      </text>
    </comment>
    <comment ref="B3" authorId="0" shapeId="0" xr:uid="{00000000-0006-0000-0800-000002000000}">
      <text>
        <r>
          <rPr>
            <sz val="10"/>
            <rFont val="Arial"/>
            <family val="2"/>
          </rPr>
          <t>OPCIONAL. Text. Nom de referència.
Impacte: cap; informatiu.</t>
        </r>
      </text>
    </comment>
    <comment ref="C3" authorId="0" shapeId="0" xr:uid="{00000000-0006-0000-0800-000003000000}">
      <text>
        <r>
          <rPr>
            <sz val="10"/>
            <rFont val="Arial"/>
            <family val="2"/>
          </rPr>
          <t>OPCIONAL. Text. Nom equivalent a la base de dades d'origen (p.ex. GFLI).
Impacte: cap; traçabilitat.</t>
        </r>
      </text>
    </comment>
    <comment ref="D3" authorId="0" shapeId="0" xr:uid="{00000000-0006-0000-0800-000004000000}">
      <text>
        <r>
          <rPr>
            <sz val="10"/>
            <rFont val="Arial"/>
            <family val="2"/>
          </rPr>
          <t>CONDICIONAL. Numèric (kg CO2eq/Tn). Font alternativa d'unitats.
Impacte: si GWP no s'omple directament, es deriva d'aquí (/1000).</t>
        </r>
      </text>
    </comment>
    <comment ref="E3" authorId="0" shapeId="0" xr:uid="{00000000-0006-0000-0800-000005000000}">
      <text>
        <r>
          <rPr>
            <sz val="10"/>
            <rFont val="Arial"/>
            <family val="2"/>
          </rPr>
          <t>OBLIGATORIA per als ingredients a incloure a l'objectiu ambiental. Numèric (kg CO2eq/kg). Actualment buida, pendent d'emplenar.
Impacte: component principal de la funció objectiu ambiental (eix de la frontera de Pareto).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Unknown Author</author>
  </authors>
  <commentList>
    <comment ref="A3" authorId="0" shapeId="0" xr:uid="{00000000-0006-0000-0A00-000001000000}">
      <text>
        <r>
          <rPr>
            <sz val="10"/>
            <rFont val="Arial"/>
            <family val="2"/>
          </rPr>
          <t>OBLIGATORIA. Text (codi). Ha de coincidir amb el nom de cada columna de proveïdor a Llotges.
Impacte: clau d'enllaç entre preu per proveïdor i cost/emissions de transport.</t>
        </r>
      </text>
    </comment>
    <comment ref="B3" authorId="0" shapeId="0" xr:uid="{00000000-0006-0000-0A00-000002000000}">
      <text>
        <r>
          <rPr>
            <sz val="10"/>
            <rFont val="Arial"/>
            <family val="2"/>
          </rPr>
          <t>OBLIGATORIA. Numèric (km). Distància fàbrica-proveïdor.
Impacte: es multiplica per CO2eqTruck (Params) i, amb TruckCapacity, determina el nombre de viatges i les emissions de transport.</t>
        </r>
      </text>
    </comment>
    <comment ref="C3" authorId="0" shapeId="0" xr:uid="{00000000-0006-0000-0A00-000003000000}">
      <text>
        <r>
          <rPr>
            <sz val="10"/>
            <rFont val="Arial"/>
            <family val="2"/>
          </rPr>
          <t>OBLIGATORIA. Numèric (€/viatge). Cost fix per viatge.
Impacte: cost de transport = nombre de viatges x TRUCK_COST.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Unknown Author</author>
  </authors>
  <commentList>
    <comment ref="A3" authorId="0" shapeId="0" xr:uid="{00000000-0006-0000-0900-000001000000}">
      <text>
        <r>
          <rPr>
            <sz val="10"/>
            <rFont val="Arial"/>
            <family val="2"/>
          </rPr>
          <t>OBLIGATORIA (només ingredients 'Open'). Text (codi). Ha de coincidir amb MMPP.INGREDIENTS.
Impacte: selecciona quins ingredients tenen preu variable per proveïdor.</t>
        </r>
      </text>
    </comment>
    <comment ref="B3" authorId="0" shapeId="0" xr:uid="{00000000-0006-0000-0900-000002000000}">
      <text>
        <r>
          <rPr>
            <sz val="10"/>
            <rFont val="Arial"/>
            <family val="2"/>
          </rPr>
          <t>OPCIONAL. Numèric (€/kg). Preu de l'ingredient en aquest proveïdor/llotja. Buit = no disponible en aquest proveïdor. El nom de columna ha de coincidir amb un codi PROV a Transport.
Impacte: introdueix una decisió addicional (proveïdor a triar) que afecta el cost i, junt amb Transport, les emissions.</t>
        </r>
      </text>
    </comment>
    <comment ref="C3" authorId="0" shapeId="0" xr:uid="{00000000-0006-0000-0900-000003000000}">
      <text>
        <r>
          <rPr>
            <sz val="10"/>
            <rFont val="Arial"/>
            <family val="2"/>
          </rPr>
          <t>OPCIONAL. Numèric (€/kg). Preu de l'ingredient en aquest proveïdor/llotja. Buit = no disponible en aquest proveïdor. El nom de columna ha de coincidir amb un codi PROV a Transport.
Impacte: introdueix una decisió addicional (proveïdor a triar) que afecta el cost i, junt amb Transport, les emissions.</t>
        </r>
      </text>
    </comment>
    <comment ref="D3" authorId="0" shapeId="0" xr:uid="{00000000-0006-0000-0900-000004000000}">
      <text>
        <r>
          <rPr>
            <sz val="10"/>
            <rFont val="Arial"/>
            <family val="2"/>
          </rPr>
          <t>OPCIONAL. Numèric (€/kg). Preu de l'ingredient en aquest proveïdor/llotja. Buit = no disponible en aquest proveïdor. El nom de columna ha de coincidir amb un codi PROV a Transport.
Impacte: introdueix una decisió addicional (proveïdor a triar) que afecta el cost i, junt amb Transport, les emissions.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Unknown Author</author>
  </authors>
  <commentList>
    <comment ref="A3" authorId="0" shapeId="0" xr:uid="{00000000-0006-0000-0B00-000001000000}">
      <text>
        <r>
          <rPr>
            <sz val="10"/>
            <rFont val="Arial"/>
            <family val="2"/>
          </rPr>
          <t>OBLIGATORIA (només ingredients amb dada). Text (codi). Ha de coincidir amb MMPP.INGREDIENTS.
Impacte: selecciona a quins ingredients cal aplicar cost/emissió de molturació.</t>
        </r>
      </text>
    </comment>
    <comment ref="B3" authorId="0" shapeId="0" xr:uid="{00000000-0006-0000-0B00-000002000000}">
      <text>
        <r>
          <rPr>
            <sz val="10"/>
            <rFont val="Arial"/>
            <family val="2"/>
          </rPr>
          <t>OPCIONAL. Numèric (kWh/Tm). Consum elèctric de molturació.
Impacte: junt amb EnergyPrice i CO2eqElec (Params), afegeix cost i emissions d'energia.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Unknown Author</author>
  </authors>
  <commentList>
    <comment ref="A3" authorId="0" shapeId="0" xr:uid="{00000000-0006-0000-0C00-000001000000}">
      <text>
        <r>
          <rPr>
            <sz val="10"/>
            <rFont val="Arial"/>
            <family val="2"/>
          </rPr>
          <t>OBLIGATORIA. Text (codi fix). El model el cerca per nom exacte; no eliminar files existents.
Impacte: estructural.</t>
        </r>
      </text>
    </comment>
    <comment ref="B3" authorId="0" shapeId="0" xr:uid="{00000000-0006-0000-0C00-000002000000}">
      <text>
        <r>
          <rPr>
            <sz val="10"/>
            <rFont val="Arial"/>
            <family val="2"/>
          </rPr>
          <t>OBLIGATORIA. Numèric. Valor en les unitats indicades a Description.
Impacte: cadascun intervé en un càlcul de cost o emissions concret (vegeu documentació).</t>
        </r>
      </text>
    </comment>
    <comment ref="C3" authorId="0" shapeId="0" xr:uid="{00000000-0006-0000-0C00-000003000000}">
      <text>
        <r>
          <rPr>
            <sz val="10"/>
            <rFont val="Arial"/>
            <family val="2"/>
          </rPr>
          <t>OPCIONAL. Text. Descripció humana i unitats.
Impacte: cap; informatiu.</t>
        </r>
      </text>
    </comment>
  </commentList>
</comments>
</file>

<file path=xl/sharedStrings.xml><?xml version="1.0" encoding="utf-8"?>
<sst xmlns="http://schemas.openxmlformats.org/spreadsheetml/2006/main" count="740" uniqueCount="337">
  <si>
    <t>Dades d'entrada - model optimització multifórmula amb criteris mediambientals</t>
  </si>
  <si>
    <t>Descripció:</t>
  </si>
  <si>
    <t>Dades per definir un cas d'estudi per tal de proposar dietes nutricionalment equilibrades amb perspectiva de sostenibilitat, tant econòmica com mediambiental.</t>
  </si>
  <si>
    <t>S'optimitzarà conjuntament la formulació de diverses dietes.</t>
  </si>
  <si>
    <t>Id cas:</t>
  </si>
  <si>
    <t>CAS_01</t>
  </si>
  <si>
    <t>Quantitat</t>
  </si>
  <si>
    <t>Defineix les dietes a considerar i la quantitat que se n'ha de produir</t>
  </si>
  <si>
    <t>FEED_INTAKE i STAGE son informació addicional que no s'utilitza en la fase d'optimització.</t>
  </si>
  <si>
    <t>CODI_DIETA</t>
  </si>
  <si>
    <t>text</t>
  </si>
  <si>
    <t>identificador de cada dieta. No pot contenir espais ni caracters especials.</t>
  </si>
  <si>
    <t>QUANTITAT</t>
  </si>
  <si>
    <t>enter</t>
  </si>
  <si>
    <t>kg de pinso que s'ha de produir de cada dieta.</t>
  </si>
  <si>
    <t>Requeriments</t>
  </si>
  <si>
    <t>Llista les característiques nutricionals que s'han de considerar i els valors mínims i màxims per a cada dieta.</t>
  </si>
  <si>
    <t>NoOptimitzats</t>
  </si>
  <si>
    <t>Característiques nutricionals que no entren a l'optimització però que se'n vol fer una validació dels resultats (en dashboard d'anàlisi).</t>
  </si>
  <si>
    <t>Mateix format que la pestanya Requeriments</t>
  </si>
  <si>
    <t>MMPP</t>
  </si>
  <si>
    <t>Inclou la columna DISPONIBLE que si val 1, indica que no hi ha límits de disponibilitat, si val 0 és que no n'hi ha i altres valors superiors a 1 indica la quantitat disponible en kg.</t>
  </si>
  <si>
    <t>Limits</t>
  </si>
  <si>
    <t>Mostra la quantitat màxima que una dieta pot contenir de cada ingredient (base FEDNA).</t>
  </si>
  <si>
    <t>Quan un ingredient es pot trobar en diversos formats (per exemple, panís nacional, panís francés i s'ha de limitar la quantitat de panís), es defineix la família (panís), sinó ingredient i família son iguals.</t>
  </si>
  <si>
    <t>Limits_min</t>
  </si>
  <si>
    <t>Mostra la quantitat mínima que una dieta pot contenir de cada ingredient (per exemple, per incloure el PREMIX).</t>
  </si>
  <si>
    <t>AA</t>
  </si>
  <si>
    <t>Relació entre la quantitat de lisina i els altres aminoàcids.</t>
  </si>
  <si>
    <t>CO2</t>
  </si>
  <si>
    <t>Llotges</t>
  </si>
  <si>
    <t>Transport</t>
  </si>
  <si>
    <t>Distància entre la fàbrica i els punts de compra de proveïdors (ingredients que es poden comprar a diversos proveïdors, grup d'ingredients OPEN).</t>
  </si>
  <si>
    <t>TRUCK_COST: cost del camió.</t>
  </si>
  <si>
    <t>Energia</t>
  </si>
  <si>
    <t>Params</t>
  </si>
  <si>
    <t>Paràmetres del model.</t>
  </si>
  <si>
    <t>Conjunt de dietes que s'han de formular.</t>
  </si>
  <si>
    <t>(kg of feed/animal lifetime)</t>
  </si>
  <si>
    <t>FEED_INTAKE</t>
  </si>
  <si>
    <t>STAGE</t>
  </si>
  <si>
    <t>ENTRADA</t>
  </si>
  <si>
    <t>20-30 kg LV</t>
  </si>
  <si>
    <t>CREIXEMENT</t>
  </si>
  <si>
    <t>30-60 kg LV</t>
  </si>
  <si>
    <t>ENGREIX</t>
  </si>
  <si>
    <t>60-90 kg LV</t>
  </si>
  <si>
    <t>ACABAT</t>
  </si>
  <si>
    <t>90-115 kg LV</t>
  </si>
  <si>
    <t>Valors mínims i màxims de cada necessitat nutricional</t>
  </si>
  <si>
    <t>Característica</t>
  </si>
  <si>
    <t>Unitat</t>
  </si>
  <si>
    <t>CODI_NEC</t>
  </si>
  <si>
    <t>n_min</t>
  </si>
  <si>
    <t>n_max</t>
  </si>
  <si>
    <t>Energia Neta porcí</t>
  </si>
  <si>
    <t>kcal/kg</t>
  </si>
  <si>
    <t>EN_PORC</t>
  </si>
  <si>
    <t>Proteína bruta, mín.- máx.</t>
  </si>
  <si>
    <t>%</t>
  </si>
  <si>
    <t>PROT_BRUTA</t>
  </si>
  <si>
    <t>Fósfor digestible porcí</t>
  </si>
  <si>
    <t>P_DIG</t>
  </si>
  <si>
    <t>Lisina SID</t>
  </si>
  <si>
    <t>LYS_SID</t>
  </si>
  <si>
    <t>Característiques nutricionals que es vol controlar els seus nivells (no optimitzar)</t>
  </si>
  <si>
    <t>Humitat</t>
  </si>
  <si>
    <t>HUMITAT</t>
  </si>
  <si>
    <t>Greix</t>
  </si>
  <si>
    <t>GREIX_REAL</t>
  </si>
  <si>
    <t>Midó</t>
  </si>
  <si>
    <t>MIDO</t>
  </si>
  <si>
    <t>Fibra</t>
  </si>
  <si>
    <t>FIBRA_BRUTA</t>
  </si>
  <si>
    <t>Clor</t>
  </si>
  <si>
    <t>CLOR</t>
  </si>
  <si>
    <t>Fósfor</t>
  </si>
  <si>
    <t>P_TOTAL</t>
  </si>
  <si>
    <t>Calci</t>
  </si>
  <si>
    <t>CALCI</t>
  </si>
  <si>
    <t>Sodi</t>
  </si>
  <si>
    <t>SODI</t>
  </si>
  <si>
    <t>Característiques nutricionals de cada ingredient (basats en les taules FEDNA 2019-2021)</t>
  </si>
  <si>
    <t>(Eur/kg)</t>
  </si>
  <si>
    <t>(EUR/Tn)</t>
  </si>
  <si>
    <t>1 - SI 
0 - NO
x - max kg</t>
  </si>
  <si>
    <t>Row Labels</t>
  </si>
  <si>
    <t>Cendres</t>
  </si>
  <si>
    <t>Proteïna bruta</t>
  </si>
  <si>
    <t>Extracte Eteri</t>
  </si>
  <si>
    <t>Greix real</t>
  </si>
  <si>
    <t>Fibra bruta</t>
  </si>
  <si>
    <t>Fòsfor total</t>
  </si>
  <si>
    <t>Fòsfor digestible</t>
  </si>
  <si>
    <t>Magnesi</t>
  </si>
  <si>
    <t>Potasi</t>
  </si>
  <si>
    <t>Energia Neta</t>
  </si>
  <si>
    <t>Metionina SID</t>
  </si>
  <si>
    <t>Metionina + Cistina SID</t>
  </si>
  <si>
    <t>Treonina SID</t>
  </si>
  <si>
    <t>Triptofà Sid</t>
  </si>
  <si>
    <t>Isoleucina SID</t>
  </si>
  <si>
    <t>Valina SID</t>
  </si>
  <si>
    <t>Arginina SID</t>
  </si>
  <si>
    <t>PROVIDER</t>
  </si>
  <si>
    <t>GROUP</t>
  </si>
  <si>
    <t>PRICE</t>
  </si>
  <si>
    <t>PRICE_ton</t>
  </si>
  <si>
    <t>LLOTJA</t>
  </si>
  <si>
    <t>DISPONIBLE</t>
  </si>
  <si>
    <t>INGREDIENTS</t>
  </si>
  <si>
    <t>CENDRES</t>
  </si>
  <si>
    <t>EXTR_ETERI</t>
  </si>
  <si>
    <t>MAGNESI</t>
  </si>
  <si>
    <t>POTASSI</t>
  </si>
  <si>
    <t>MET_SID</t>
  </si>
  <si>
    <t>MET_CYS_SID</t>
  </si>
  <si>
    <t>THR_SID</t>
  </si>
  <si>
    <t>TRP_SID</t>
  </si>
  <si>
    <t>ILE_SID</t>
  </si>
  <si>
    <t>VAL_SID</t>
  </si>
  <si>
    <t>ARG_SID</t>
  </si>
  <si>
    <t>R</t>
  </si>
  <si>
    <t>FATS_OILS_LECTITHINS_GLYCERIN</t>
  </si>
  <si>
    <t>INFO_01</t>
  </si>
  <si>
    <t>PALM_OIL</t>
  </si>
  <si>
    <t>Oli de palma</t>
  </si>
  <si>
    <t>INFO_02</t>
  </si>
  <si>
    <t>SOYBEAN_OIL</t>
  </si>
  <si>
    <t>Oli de soja</t>
  </si>
  <si>
    <t>CEREAL_BYPRODUCTS</t>
  </si>
  <si>
    <t>INFO_03</t>
  </si>
  <si>
    <t>RICE_BRAN_14_EE</t>
  </si>
  <si>
    <t>Segó d'arròs</t>
  </si>
  <si>
    <t>O</t>
  </si>
  <si>
    <t>CEREAL</t>
  </si>
  <si>
    <t>INFO_04</t>
  </si>
  <si>
    <t>OATS</t>
  </si>
  <si>
    <t>Civada</t>
  </si>
  <si>
    <t>INFO_05</t>
  </si>
  <si>
    <t>BARLEY_2C_NATIONAL</t>
  </si>
  <si>
    <t>Ordi</t>
  </si>
  <si>
    <t>INFO_06</t>
  </si>
  <si>
    <t>RYE_NATIONAL</t>
  </si>
  <si>
    <t>Sègol</t>
  </si>
  <si>
    <t>PLANT_PROTEIN_CONC</t>
  </si>
  <si>
    <t>INFO_07</t>
  </si>
  <si>
    <t>RAPESEED_34_EXP</t>
  </si>
  <si>
    <t>Colza (Exp)</t>
  </si>
  <si>
    <t>INFO_08</t>
  </si>
  <si>
    <t>RAPESEED_34_PB</t>
  </si>
  <si>
    <t>Colza</t>
  </si>
  <si>
    <t>INFO_09</t>
  </si>
  <si>
    <t>WHEAT_BRAN_15</t>
  </si>
  <si>
    <t>Segó de blat (15%)</t>
  </si>
  <si>
    <t>INFO_10</t>
  </si>
  <si>
    <t>CORN_DDGS</t>
  </si>
  <si>
    <t>Panís (DDGS)</t>
  </si>
  <si>
    <t>MICRO</t>
  </si>
  <si>
    <t>INFO_11</t>
  </si>
  <si>
    <t>DL_METIONINA</t>
  </si>
  <si>
    <t>DL-Metionina</t>
  </si>
  <si>
    <t>MINERAL_SOURCES</t>
  </si>
  <si>
    <t>INFO_12</t>
  </si>
  <si>
    <t>DICALCIUM_PHOSPHATE</t>
  </si>
  <si>
    <t>Fosfat bicàlcic</t>
  </si>
  <si>
    <t>INFO_13</t>
  </si>
  <si>
    <t>MONOCALCIUM_PHOSPHATE</t>
  </si>
  <si>
    <t>Fosfat monocàlcic</t>
  </si>
  <si>
    <t>FIBOUS_FEEDS</t>
  </si>
  <si>
    <t>INFO_14</t>
  </si>
  <si>
    <t>CAROB_BEAN</t>
  </si>
  <si>
    <t>Garrofa</t>
  </si>
  <si>
    <t>INFO_15</t>
  </si>
  <si>
    <t>SUNFLOWER_MEAL_28</t>
  </si>
  <si>
    <t>Farina girasol 28</t>
  </si>
  <si>
    <t>INFO_16</t>
  </si>
  <si>
    <t>SUNFLOWER_MEAL_34</t>
  </si>
  <si>
    <t>Farina girasol 34</t>
  </si>
  <si>
    <t>INFO_17</t>
  </si>
  <si>
    <t>SUNFLOWER_SEED</t>
  </si>
  <si>
    <t>Girasol</t>
  </si>
  <si>
    <t>INFO_18</t>
  </si>
  <si>
    <t>ANIMAL_FAT</t>
  </si>
  <si>
    <t>Greix animal</t>
  </si>
  <si>
    <t>INFO_19</t>
  </si>
  <si>
    <t>FIELD_PEA</t>
  </si>
  <si>
    <t>Pèsol</t>
  </si>
  <si>
    <t>INFO_20</t>
  </si>
  <si>
    <t>WHEAT_FLOUR</t>
  </si>
  <si>
    <t>Farina de blat</t>
  </si>
  <si>
    <t>INFO_21</t>
  </si>
  <si>
    <t>BAKERY_BYPRODUCT</t>
  </si>
  <si>
    <t>Farina de galeta</t>
  </si>
  <si>
    <t>INFO_22</t>
  </si>
  <si>
    <t>CORN_FLOUR</t>
  </si>
  <si>
    <t>Farina panís</t>
  </si>
  <si>
    <t>INFO_23</t>
  </si>
  <si>
    <t>LYSINE_LIQUID</t>
  </si>
  <si>
    <t>Lisina líquida</t>
  </si>
  <si>
    <t>INFO_24</t>
  </si>
  <si>
    <t>LYSINE_SULFATE</t>
  </si>
  <si>
    <t>Sulfat de lisina</t>
  </si>
  <si>
    <t>INFO_25</t>
  </si>
  <si>
    <t>L_LYSINE</t>
  </si>
  <si>
    <t>L-Lisina</t>
  </si>
  <si>
    <t>INFO_26</t>
  </si>
  <si>
    <t>L_THREONINE</t>
  </si>
  <si>
    <t>L-Treonina</t>
  </si>
  <si>
    <t>INFO_27</t>
  </si>
  <si>
    <t>L_TRIPTOPHANE</t>
  </si>
  <si>
    <t>L-Triptofà</t>
  </si>
  <si>
    <t>INFO_28</t>
  </si>
  <si>
    <t>L_VALINE</t>
  </si>
  <si>
    <t>L-Valina</t>
  </si>
  <si>
    <t>INFO_29</t>
  </si>
  <si>
    <t>CORN_NATIONAL</t>
  </si>
  <si>
    <t>Panís</t>
  </si>
  <si>
    <t>INFO_30</t>
  </si>
  <si>
    <t>LARD</t>
  </si>
  <si>
    <t>Llard</t>
  </si>
  <si>
    <t>FRUITS_TUBERS_MOLASSES_VINASSES</t>
  </si>
  <si>
    <t>INFO_31</t>
  </si>
  <si>
    <t>MOLASSES_SUGARCANE</t>
  </si>
  <si>
    <t>Melasses</t>
  </si>
  <si>
    <t>INFO_32</t>
  </si>
  <si>
    <t>METHIONINE_LIQ</t>
  </si>
  <si>
    <t>Metionina líquida</t>
  </si>
  <si>
    <t>INFO_33</t>
  </si>
  <si>
    <t>BEET_PULP</t>
  </si>
  <si>
    <t>Remolatxa (polpa)</t>
  </si>
  <si>
    <t>INFO_34</t>
  </si>
  <si>
    <t>SALT</t>
  </si>
  <si>
    <t>Sal</t>
  </si>
  <si>
    <t>INFO_35</t>
  </si>
  <si>
    <t>WHEAT_BRAN_20</t>
  </si>
  <si>
    <t>Segó blat (20%)</t>
  </si>
  <si>
    <t>INFO_36</t>
  </si>
  <si>
    <t>SMIX_PIG</t>
  </si>
  <si>
    <t>Premix</t>
  </si>
  <si>
    <t>INFO_37</t>
  </si>
  <si>
    <t>SOYBEAN_MEAL_44_CP</t>
  </si>
  <si>
    <t>Farina de soja (44%)</t>
  </si>
  <si>
    <t>INFO_38</t>
  </si>
  <si>
    <t>SOYBEAN_MEAL_47_CP</t>
  </si>
  <si>
    <t>Farina de soja (47%)</t>
  </si>
  <si>
    <t>INFO_39</t>
  </si>
  <si>
    <t>SOYBEAN_EXTRUDED</t>
  </si>
  <si>
    <t>Soja (Ext)</t>
  </si>
  <si>
    <t>INFO_40</t>
  </si>
  <si>
    <t>SORGHUM</t>
  </si>
  <si>
    <t>Sorgo</t>
  </si>
  <si>
    <t>INFO_41</t>
  </si>
  <si>
    <t>WHEAT_MIDDLINGS</t>
  </si>
  <si>
    <t>Tercerilles</t>
  </si>
  <si>
    <t>INFO_42</t>
  </si>
  <si>
    <t>WHEAT_NATIONAL</t>
  </si>
  <si>
    <t>Blat</t>
  </si>
  <si>
    <t>INFO_43</t>
  </si>
  <si>
    <t>TRITICALE</t>
  </si>
  <si>
    <t>Triticale</t>
  </si>
  <si>
    <t>INFO_44</t>
  </si>
  <si>
    <t>LIMESTONE</t>
  </si>
  <si>
    <t>Carbonat Càlcic</t>
  </si>
  <si>
    <t>Quantitat màxima d'ingredients per cada dieta (valors en %) - dades FEDNA.</t>
  </si>
  <si>
    <t>Tots els ingredients d'una familia han de tenir el mateix percentatge.</t>
  </si>
  <si>
    <t>FAMILIA</t>
  </si>
  <si>
    <t>Observacions</t>
  </si>
  <si>
    <t>BARLEY</t>
  </si>
  <si>
    <t>RAPESEED</t>
  </si>
  <si>
    <t>WHEAT_BRAN</t>
  </si>
  <si>
    <t>Valors aproximats per salvado de arroz i de trigo</t>
  </si>
  <si>
    <t>SUNFLOWER_MEAL</t>
  </si>
  <si>
    <t>Harinillas de trigo (25% almidón)</t>
  </si>
  <si>
    <t>Harinillas de maíz, 6% EE</t>
  </si>
  <si>
    <t>CORN</t>
  </si>
  <si>
    <t>SOYBEAN</t>
  </si>
  <si>
    <t>Haba de soja cocida o extrusionada</t>
  </si>
  <si>
    <t>WHEAT</t>
  </si>
  <si>
    <t>Percentatge mínim de cada ingredient que ha de contenir la dieta per cada dieta (valors en %)</t>
  </si>
  <si>
    <t>Premix que s'inclou sempre - independentment de la formulació (valor proposta)</t>
  </si>
  <si>
    <t>Relació entre la Lisina i els altres aminoàcids</t>
  </si>
  <si>
    <t>NAME_BBDD</t>
  </si>
  <si>
    <t>GWP_ton</t>
  </si>
  <si>
    <t>GWP</t>
  </si>
  <si>
    <t>Permet incloure emissions del transport.</t>
  </si>
  <si>
    <t>BCN</t>
  </si>
  <si>
    <t>TGN</t>
  </si>
  <si>
    <t>LLD</t>
  </si>
  <si>
    <t>PROV</t>
  </si>
  <si>
    <t>DIST</t>
  </si>
  <si>
    <t>TRUCK_COST</t>
  </si>
  <si>
    <t>El model està preparat per incloure-ho, tot i que no hi han gaires dades públiques i son molt específiques per cada fàbrica.</t>
  </si>
  <si>
    <t>kWh/Tm</t>
  </si>
  <si>
    <t>WHOLE_GRAINS</t>
  </si>
  <si>
    <t>GrindingEnergy</t>
  </si>
  <si>
    <t>Valors de paràmetres puntuals.</t>
  </si>
  <si>
    <t>Parameter</t>
  </si>
  <si>
    <t>Value</t>
  </si>
  <si>
    <t>Description</t>
  </si>
  <si>
    <t>TruckCapacity</t>
  </si>
  <si>
    <t>kg  of feed that a truck can transport</t>
  </si>
  <si>
    <t>OthersEnergy</t>
  </si>
  <si>
    <t>kWh/kg</t>
  </si>
  <si>
    <t>InstalledPower</t>
  </si>
  <si>
    <t>kW - feed mill installed power</t>
  </si>
  <si>
    <t>EnergyPrice</t>
  </si>
  <si>
    <t>Energy price (EUR/kWh)</t>
  </si>
  <si>
    <t>PowerPrice</t>
  </si>
  <si>
    <t>Power price (EUR/kW and day) - Terme de potencia</t>
  </si>
  <si>
    <t>CO2eqTruck</t>
  </si>
  <si>
    <t>kg of CO2eq per km travelled by a truck</t>
  </si>
  <si>
    <t>CO2eqElec</t>
  </si>
  <si>
    <t>kg of CO2eq emitted for producing 1 kWh in Spain (2025)</t>
  </si>
  <si>
    <t>LabourCost</t>
  </si>
  <si>
    <t>(cost added after optimization): EUR/kg of feed</t>
  </si>
  <si>
    <t>MaintenanceCost</t>
  </si>
  <si>
    <t>FuelCost</t>
  </si>
  <si>
    <t>OtherProcesses</t>
  </si>
  <si>
    <t>INGREDIENT</t>
  </si>
  <si>
    <t>identificador de cada ingredient/matèria primera. No pot contenir espais ni caracters especials.</t>
  </si>
  <si>
    <t>Matriu de base FEDNA on es mostra per cada ingredient les seves característiques nutrucionals. Llista d'ingredients disponibles.</t>
  </si>
  <si>
    <t>Columna amb el preu - dades de llotges de juliol de 2026</t>
  </si>
  <si>
    <t>Conté les dades de les ràtios de les quals es disposa dades a la taula d'ingredients (MMPP)</t>
  </si>
  <si>
    <t>Dades sobre l'impacte que es vulgui considerar associat a la producció d'1kg de cada ingredient (base de dades mediambiental)</t>
  </si>
  <si>
    <t>Espai destinat a preus d'ingredients que poden tenir diversos proveïdors. Si només hi ha 1 sol proveïdors, serveix per incloure els viatges fets amb camió (tant per cost com per emissions).</t>
  </si>
  <si>
    <t>No s'han trobat dades públiques molt precises.</t>
  </si>
  <si>
    <t>Es considera que tots els camions son iguals. Cost per viatge (Euros/viatge).</t>
  </si>
  <si>
    <t>Preus de matèries primeres amb múltiples punts de compra.</t>
  </si>
  <si>
    <t>(kg CO2eq/kg)</t>
  </si>
  <si>
    <t>NOTA: Manteniu a la fila 3 la capçalera de les taules de cada fulla.</t>
  </si>
  <si>
    <t>Descripció del contingut de cada pestanya</t>
  </si>
  <si>
    <t>Ompliu els valors de la columna GWP de la pestanya CO2 (ja que està buida).</t>
  </si>
  <si>
    <t>Consum elèctric associat a la molturació d'1Tm d'ingredient (només aquells ingredients que siguin necessaris)</t>
  </si>
  <si>
    <t>Mesura de l'impacte ambiental que cada ingredient té associat i que es vol optimitzar</t>
  </si>
  <si>
    <t>Distància entre la fàbrica i els punts de compra de proveïdors (mercat Obert).</t>
  </si>
  <si>
    <t>Energia consumida per molturar 1Tm de producte (només aquells que tinguin impacte).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</si>
</sst>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4" x14ac:knownFonts="1">
    <font>
      <sz val="12"/>
      <color theme="1"/>
      <name val="Calibri"/>
      <family val="2"/>
      <charset val="1"/>
    </font>
    <font>
      <sz val="10"/>
      <name val="Arial"/>
      <family val="2"/>
      <charset val="1"/>
    </font>
    <font>
      <sz val="10"/>
      <color rgb="FF000000"/>
      <name val="Times New Roman"/>
      <family val="1"/>
      <charset val="1"/>
    </font>
    <font>
      <sz val="11"/>
      <color theme="1"/>
      <name val="Calibri"/>
      <family val="2"/>
      <charset val="1"/>
    </font>
    <font>
      <b/>
      <sz val="18"/>
      <color theme="0"/>
      <name val="Calibri"/>
      <family val="2"/>
      <charset val="1"/>
    </font>
    <font>
      <b/>
      <sz val="12"/>
      <color theme="8"/>
      <name val="Calibri"/>
      <family val="2"/>
      <charset val="1"/>
    </font>
    <font>
      <b/>
      <sz val="12"/>
      <color theme="1"/>
      <name val="Calibri"/>
      <family val="2"/>
      <charset val="1"/>
    </font>
    <font>
      <b/>
      <sz val="12"/>
      <color theme="9"/>
      <name val="Calibri"/>
      <family val="2"/>
      <charset val="1"/>
    </font>
    <font>
      <b/>
      <sz val="12"/>
      <color rgb="FFC00000"/>
      <name val="Calibri"/>
      <family val="2"/>
      <charset val="1"/>
    </font>
    <font>
      <sz val="10"/>
      <name val="Arial"/>
      <family val="2"/>
    </font>
    <font>
      <sz val="12"/>
      <name val="Calibri"/>
      <family val="2"/>
      <charset val="1"/>
    </font>
    <font>
      <b/>
      <sz val="12"/>
      <name val="Calibri"/>
      <family val="2"/>
      <charset val="1"/>
    </font>
    <font>
      <b/>
      <sz val="9"/>
      <color theme="1"/>
      <name val="Calibri"/>
      <family val="2"/>
      <charset val="1"/>
    </font>
    <font>
      <b/>
      <sz val="9"/>
      <color rgb="FFFF0000"/>
      <name val="Calibri"/>
      <family val="2"/>
      <charset val="1"/>
    </font>
    <font>
      <b/>
      <sz val="12"/>
      <name val="Arial Narrow"/>
      <family val="2"/>
      <charset val="1"/>
    </font>
    <font>
      <sz val="12"/>
      <color theme="1"/>
      <name val="Arial Narrow"/>
      <family val="2"/>
      <charset val="1"/>
    </font>
    <font>
      <sz val="12"/>
      <color theme="0" tint="-0.499984740745262"/>
      <name val="Calibri"/>
      <family val="2"/>
      <charset val="1"/>
    </font>
    <font>
      <b/>
      <sz val="10"/>
      <name val="Arial"/>
      <family val="2"/>
      <charset val="1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/>
        <bgColor rgb="FF339966"/>
      </patternFill>
    </fill>
    <fill>
      <patternFill patternType="solid">
        <fgColor theme="8" tint="0.79989013336588644"/>
        <bgColor rgb="FFCCFFFF"/>
      </patternFill>
    </fill>
    <fill>
      <patternFill patternType="solid">
        <fgColor theme="8" tint="0.59987182226020086"/>
        <bgColor rgb="FFB9CDE5"/>
      </patternFill>
    </fill>
    <fill>
      <patternFill patternType="solid">
        <fgColor theme="4" tint="0.59987182226020086"/>
        <bgColor rgb="FFB7DEE8"/>
      </patternFill>
    </fill>
    <fill>
      <patternFill patternType="solid">
        <fgColor rgb="FFFFF2CC"/>
        <bgColor rgb="FFFFFFFF"/>
      </patternFill>
    </fill>
    <fill>
      <patternFill patternType="solid">
        <fgColor theme="8" tint="0.79998168889431442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theme="4" tint="0.39988402966399123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</borders>
  <cellStyleXfs count="7">
    <xf numFmtId="0" fontId="0" fillId="0" borderId="0"/>
    <xf numFmtId="0" fontId="1" fillId="0" borderId="0"/>
    <xf numFmtId="0" fontId="1" fillId="0" borderId="0"/>
    <xf numFmtId="0" fontId="2" fillId="0" borderId="0"/>
    <xf numFmtId="0" fontId="3" fillId="0" borderId="0"/>
    <xf numFmtId="9" fontId="1" fillId="0" borderId="0"/>
    <xf numFmtId="0" fontId="1" fillId="0" borderId="0"/>
  </cellStyleXfs>
  <cellXfs count="97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Border="1"/>
    <xf numFmtId="0" fontId="0" fillId="0" borderId="0" xfId="0" applyAlignment="1">
      <alignment horizontal="center"/>
    </xf>
    <xf numFmtId="0" fontId="6" fillId="0" borderId="0" xfId="0" applyFont="1"/>
    <xf numFmtId="0" fontId="0" fillId="3" borderId="0" xfId="0" applyFill="1"/>
    <xf numFmtId="0" fontId="6" fillId="2" borderId="0" xfId="0" applyFont="1" applyFill="1"/>
    <xf numFmtId="0" fontId="6" fillId="2" borderId="0" xfId="0" applyFont="1" applyFill="1" applyAlignment="1">
      <alignment horizontal="center"/>
    </xf>
    <xf numFmtId="0" fontId="0" fillId="3" borderId="0" xfId="0" applyFill="1" applyAlignment="1">
      <alignment horizontal="left"/>
    </xf>
    <xf numFmtId="0" fontId="10" fillId="0" borderId="0" xfId="0" applyFont="1" applyAlignment="1">
      <alignment vertical="top"/>
    </xf>
    <xf numFmtId="0" fontId="10" fillId="0" borderId="0" xfId="0" applyFont="1" applyAlignment="1">
      <alignment horizontal="left" vertical="top"/>
    </xf>
    <xf numFmtId="0" fontId="10" fillId="3" borderId="0" xfId="0" applyFont="1" applyFill="1" applyAlignment="1">
      <alignment vertical="top"/>
    </xf>
    <xf numFmtId="0" fontId="10" fillId="0" borderId="0" xfId="0" applyFont="1"/>
    <xf numFmtId="0" fontId="11" fillId="0" borderId="2" xfId="0" applyFont="1" applyBorder="1" applyAlignment="1">
      <alignment vertical="top"/>
    </xf>
    <xf numFmtId="0" fontId="11" fillId="0" borderId="3" xfId="0" applyFont="1" applyBorder="1" applyAlignment="1">
      <alignment vertical="top"/>
    </xf>
    <xf numFmtId="0" fontId="11" fillId="0" borderId="0" xfId="0" applyFont="1" applyAlignment="1">
      <alignment vertical="top"/>
    </xf>
    <xf numFmtId="0" fontId="6" fillId="0" borderId="4" xfId="0" applyFont="1" applyBorder="1"/>
    <xf numFmtId="0" fontId="10" fillId="0" borderId="5" xfId="0" applyFont="1" applyBorder="1" applyAlignment="1">
      <alignment vertical="top"/>
    </xf>
    <xf numFmtId="0" fontId="10" fillId="0" borderId="6" xfId="0" applyFont="1" applyBorder="1" applyAlignment="1">
      <alignment horizontal="left" vertical="top"/>
    </xf>
    <xf numFmtId="0" fontId="10" fillId="0" borderId="5" xfId="0" applyFont="1" applyBorder="1" applyAlignment="1">
      <alignment horizontal="left" vertical="top"/>
    </xf>
    <xf numFmtId="0" fontId="10" fillId="0" borderId="7" xfId="0" applyFont="1" applyBorder="1" applyAlignment="1">
      <alignment horizontal="left"/>
    </xf>
    <xf numFmtId="0" fontId="10" fillId="0" borderId="1" xfId="0" applyFont="1" applyBorder="1" applyAlignment="1">
      <alignment horizontal="left"/>
    </xf>
    <xf numFmtId="0" fontId="11" fillId="2" borderId="8" xfId="0" applyFont="1" applyFill="1" applyBorder="1" applyAlignment="1">
      <alignment horizontal="left" wrapText="1"/>
    </xf>
    <xf numFmtId="0" fontId="6" fillId="2" borderId="9" xfId="0" applyFont="1" applyFill="1" applyBorder="1" applyAlignment="1">
      <alignment horizontal="left"/>
    </xf>
    <xf numFmtId="0" fontId="10" fillId="0" borderId="10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0" fillId="3" borderId="0" xfId="0" applyFont="1" applyFill="1"/>
    <xf numFmtId="0" fontId="10" fillId="0" borderId="12" xfId="0" applyFont="1" applyBorder="1" applyAlignment="1">
      <alignment horizontal="left" vertical="top"/>
    </xf>
    <xf numFmtId="0" fontId="10" fillId="0" borderId="0" xfId="0" applyFont="1" applyAlignment="1">
      <alignment horizontal="center" vertical="top"/>
    </xf>
    <xf numFmtId="1" fontId="11" fillId="4" borderId="12" xfId="0" applyNumberFormat="1" applyFont="1" applyFill="1" applyBorder="1" applyAlignment="1">
      <alignment horizontal="left" vertical="top" wrapText="1"/>
    </xf>
    <xf numFmtId="1" fontId="11" fillId="3" borderId="0" xfId="0" applyNumberFormat="1" applyFont="1" applyFill="1" applyAlignment="1">
      <alignment horizontal="left" vertical="top" wrapText="1"/>
    </xf>
    <xf numFmtId="0" fontId="10" fillId="0" borderId="9" xfId="0" applyFont="1" applyBorder="1" applyAlignment="1">
      <alignment horizontal="center" vertical="top"/>
    </xf>
    <xf numFmtId="164" fontId="11" fillId="4" borderId="12" xfId="0" applyNumberFormat="1" applyFont="1" applyFill="1" applyBorder="1" applyAlignment="1">
      <alignment horizontal="left" vertical="center"/>
    </xf>
    <xf numFmtId="164" fontId="11" fillId="3" borderId="0" xfId="0" applyNumberFormat="1" applyFont="1" applyFill="1" applyAlignment="1">
      <alignment horizontal="left" vertical="center"/>
    </xf>
    <xf numFmtId="0" fontId="10" fillId="0" borderId="8" xfId="0" applyFont="1" applyBorder="1" applyAlignment="1">
      <alignment horizontal="left" vertical="top"/>
    </xf>
    <xf numFmtId="0" fontId="10" fillId="0" borderId="1" xfId="0" applyFont="1" applyBorder="1" applyAlignment="1">
      <alignment horizontal="center" vertical="top"/>
    </xf>
    <xf numFmtId="2" fontId="11" fillId="4" borderId="8" xfId="0" applyNumberFormat="1" applyFont="1" applyFill="1" applyBorder="1" applyAlignment="1">
      <alignment horizontal="left" vertical="center"/>
    </xf>
    <xf numFmtId="2" fontId="11" fillId="3" borderId="1" xfId="0" applyNumberFormat="1" applyFont="1" applyFill="1" applyBorder="1" applyAlignment="1">
      <alignment horizontal="left" vertical="center"/>
    </xf>
    <xf numFmtId="0" fontId="10" fillId="0" borderId="13" xfId="0" applyFont="1" applyBorder="1" applyAlignment="1">
      <alignment horizontal="center" vertical="top"/>
    </xf>
    <xf numFmtId="2" fontId="11" fillId="3" borderId="0" xfId="0" applyNumberFormat="1" applyFont="1" applyFill="1" applyAlignment="1">
      <alignment horizontal="left" vertical="center"/>
    </xf>
    <xf numFmtId="0" fontId="10" fillId="0" borderId="11" xfId="0" applyFont="1" applyBorder="1" applyAlignment="1">
      <alignment horizontal="left" vertical="top"/>
    </xf>
    <xf numFmtId="0" fontId="6" fillId="2" borderId="13" xfId="0" applyFont="1" applyFill="1" applyBorder="1" applyAlignment="1">
      <alignment horizontal="left"/>
    </xf>
    <xf numFmtId="0" fontId="6" fillId="0" borderId="0" xfId="0" applyFont="1" applyAlignment="1">
      <alignment horizontal="center"/>
    </xf>
    <xf numFmtId="0" fontId="0" fillId="0" borderId="0" xfId="0" applyAlignment="1">
      <alignment wrapText="1"/>
    </xf>
    <xf numFmtId="0" fontId="12" fillId="0" borderId="14" xfId="0" applyFont="1" applyBorder="1"/>
    <xf numFmtId="0" fontId="12" fillId="0" borderId="14" xfId="0" applyFont="1" applyBorder="1" applyAlignment="1">
      <alignment wrapText="1"/>
    </xf>
    <xf numFmtId="0" fontId="13" fillId="0" borderId="14" xfId="0" applyFont="1" applyBorder="1" applyAlignment="1">
      <alignment wrapText="1"/>
    </xf>
    <xf numFmtId="0" fontId="12" fillId="0" borderId="0" xfId="0" applyFont="1" applyAlignment="1">
      <alignment wrapText="1"/>
    </xf>
    <xf numFmtId="2" fontId="14" fillId="2" borderId="0" xfId="0" applyNumberFormat="1" applyFont="1" applyFill="1"/>
    <xf numFmtId="0" fontId="15" fillId="0" borderId="0" xfId="0" applyFont="1"/>
    <xf numFmtId="0" fontId="16" fillId="0" borderId="0" xfId="0" applyFont="1"/>
    <xf numFmtId="0" fontId="15" fillId="3" borderId="0" xfId="0" applyFont="1" applyFill="1"/>
    <xf numFmtId="0" fontId="15" fillId="0" borderId="1" xfId="0" applyFont="1" applyBorder="1"/>
    <xf numFmtId="0" fontId="6" fillId="0" borderId="1" xfId="0" applyFont="1" applyBorder="1" applyAlignment="1">
      <alignment horizontal="center"/>
    </xf>
    <xf numFmtId="0" fontId="15" fillId="3" borderId="1" xfId="0" applyFont="1" applyFill="1" applyBorder="1"/>
    <xf numFmtId="0" fontId="1" fillId="0" borderId="0" xfId="0" applyFont="1"/>
    <xf numFmtId="0" fontId="17" fillId="0" borderId="0" xfId="0" applyFont="1"/>
    <xf numFmtId="2" fontId="14" fillId="0" borderId="0" xfId="0" applyNumberFormat="1" applyFont="1"/>
    <xf numFmtId="0" fontId="6" fillId="3" borderId="0" xfId="0" applyFont="1" applyFill="1" applyAlignment="1">
      <alignment horizontal="center"/>
    </xf>
    <xf numFmtId="164" fontId="1" fillId="0" borderId="0" xfId="0" applyNumberFormat="1" applyFont="1"/>
    <xf numFmtId="2" fontId="9" fillId="0" borderId="0" xfId="2" applyNumberFormat="1" applyFont="1"/>
    <xf numFmtId="0" fontId="10" fillId="0" borderId="4" xfId="0" applyFont="1" applyBorder="1" applyAlignment="1">
      <alignment horizontal="center" vertical="top"/>
    </xf>
    <xf numFmtId="0" fontId="0" fillId="0" borderId="5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4" fillId="2" borderId="0" xfId="0" applyFont="1" applyFill="1" applyAlignment="1">
      <alignment horizontal="center" vertical="top" wrapText="1"/>
    </xf>
    <xf numFmtId="0" fontId="5" fillId="0" borderId="1" xfId="0" applyFont="1" applyBorder="1" applyAlignment="1">
      <alignment vertical="top" wrapText="1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vertical="top" wrapText="1"/>
    </xf>
    <xf numFmtId="0" fontId="0" fillId="0" borderId="0" xfId="0" applyAlignment="1">
      <alignment vertical="top" wrapText="1"/>
    </xf>
    <xf numFmtId="0" fontId="0" fillId="0" borderId="0" xfId="0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6" fillId="0" borderId="1" xfId="0" applyFont="1" applyBorder="1" applyAlignment="1">
      <alignment horizontal="left" vertical="top" wrapText="1"/>
    </xf>
    <xf numFmtId="0" fontId="7" fillId="0" borderId="0" xfId="0" applyFont="1" applyAlignment="1">
      <alignment vertical="top" wrapText="1"/>
    </xf>
    <xf numFmtId="0" fontId="8" fillId="0" borderId="0" xfId="0" applyFont="1" applyAlignment="1">
      <alignment horizontal="left" vertical="top" wrapText="1"/>
    </xf>
    <xf numFmtId="0" fontId="6" fillId="0" borderId="0" xfId="0" applyFont="1" applyAlignment="1">
      <alignment vertical="top" wrapText="1"/>
    </xf>
    <xf numFmtId="0" fontId="5" fillId="0" borderId="1" xfId="0" applyFont="1" applyBorder="1" applyAlignment="1">
      <alignment horizontal="left" vertical="top" wrapText="1"/>
    </xf>
    <xf numFmtId="0" fontId="19" fillId="0" borderId="0" xfId="0" applyFont="1" applyAlignment="1">
      <alignment horizontal="left" vertical="top" wrapText="1"/>
    </xf>
    <xf numFmtId="0" fontId="6" fillId="7" borderId="0" xfId="0" applyFont="1" applyFill="1" applyAlignment="1">
      <alignment horizontal="center" vertical="top" wrapText="1"/>
    </xf>
    <xf numFmtId="0" fontId="16" fillId="0" borderId="1" xfId="0" applyFont="1" applyBorder="1"/>
    <xf numFmtId="0" fontId="20" fillId="2" borderId="0" xfId="0" applyFont="1" applyFill="1"/>
    <xf numFmtId="0" fontId="20" fillId="2" borderId="0" xfId="0" applyFont="1" applyFill="1" applyAlignment="1">
      <alignment horizontal="center"/>
    </xf>
    <xf numFmtId="0" fontId="21" fillId="3" borderId="0" xfId="0" applyFont="1" applyFill="1"/>
    <xf numFmtId="0" fontId="21" fillId="0" borderId="0" xfId="0" applyFont="1"/>
    <xf numFmtId="0" fontId="21" fillId="5" borderId="0" xfId="0" applyFont="1" applyFill="1"/>
    <xf numFmtId="0" fontId="22" fillId="0" borderId="0" xfId="0" applyFont="1"/>
    <xf numFmtId="0" fontId="23" fillId="0" borderId="0" xfId="0" applyFont="1" applyAlignment="1">
      <alignment horizontal="center"/>
    </xf>
    <xf numFmtId="0" fontId="23" fillId="0" borderId="0" xfId="0" applyFont="1"/>
    <xf numFmtId="0" fontId="22" fillId="2" borderId="0" xfId="0" applyFont="1" applyFill="1"/>
    <xf numFmtId="0" fontId="18" fillId="0" borderId="0" xfId="0" applyFont="1"/>
    <xf numFmtId="0" fontId="20" fillId="3" borderId="0" xfId="0" applyFont="1" applyFill="1" applyAlignment="1">
      <alignment horizontal="center"/>
    </xf>
    <xf numFmtId="0" fontId="21" fillId="3" borderId="15" xfId="0" applyFont="1" applyFill="1" applyBorder="1"/>
    <xf numFmtId="0" fontId="21" fillId="3" borderId="16" xfId="0" applyFont="1" applyFill="1" applyBorder="1"/>
    <xf numFmtId="2" fontId="23" fillId="0" borderId="0" xfId="0" applyNumberFormat="1" applyFont="1"/>
    <xf numFmtId="0" fontId="23" fillId="6" borderId="0" xfId="0" applyFont="1" applyFill="1"/>
  </cellXfs>
  <cellStyles count="7">
    <cellStyle name="Normal" xfId="0" builtinId="0"/>
    <cellStyle name="Normal 2" xfId="1" xr:uid="{00000000-0005-0000-0000-000006000000}"/>
    <cellStyle name="Normal 3" xfId="2" xr:uid="{00000000-0005-0000-0000-000007000000}"/>
    <cellStyle name="Normal 4" xfId="3" xr:uid="{00000000-0005-0000-0000-000008000000}"/>
    <cellStyle name="Normal 5" xfId="4" xr:uid="{00000000-0005-0000-0000-000009000000}"/>
    <cellStyle name="Porcentaje 2" xfId="5" xr:uid="{00000000-0005-0000-0000-00000A000000}"/>
    <cellStyle name="Texto explicativo 2" xfId="6" xr:uid="{00000000-0005-0000-0000-00000B000000}"/>
  </cellStyles>
  <dxfs count="7">
    <dxf>
      <font>
        <color rgb="FF9C0006"/>
      </font>
      <fill>
        <patternFill>
          <bgColor rgb="FFFFC7CE"/>
        </patternFill>
      </fill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FFC7CE"/>
      <rgbColor rgb="FF808080"/>
      <rgbColor rgb="FF95B3D7"/>
      <rgbColor rgb="FF953735"/>
      <rgbColor rgb="FFFFF2CC"/>
      <rgbColor rgb="FFDBEEF4"/>
      <rgbColor rgb="FF660066"/>
      <rgbColor rgb="FFD99694"/>
      <rgbColor rgb="FF0070C0"/>
      <rgbColor rgb="FFB9CDE5"/>
      <rgbColor rgb="FF000080"/>
      <rgbColor rgb="FFFF00FF"/>
      <rgbColor rgb="FFFFFF00"/>
      <rgbColor rgb="FF00FFFF"/>
      <rgbColor rgb="FF800080"/>
      <rgbColor rgb="FFC00000"/>
      <rgbColor rgb="FF008080"/>
      <rgbColor rgb="FF0000FF"/>
      <rgbColor rgb="FF00B0F0"/>
      <rgbColor rgb="FFCCFFFF"/>
      <rgbColor rgb="FFCCFFCC"/>
      <rgbColor rgb="FFFFFF99"/>
      <rgbColor rgb="FFB7DEE8"/>
      <rgbColor rgb="FFFF99CC"/>
      <rgbColor rgb="FFB3A2C7"/>
      <rgbColor rgb="FFFAC090"/>
      <rgbColor rgb="FF3366FF"/>
      <rgbColor rgb="FF4BACC6"/>
      <rgbColor rgb="FF92D050"/>
      <rgbColor rgb="FFFFC000"/>
      <rgbColor rgb="FFF79646"/>
      <rgbColor rgb="FFFF6600"/>
      <rgbColor rgb="FF666699"/>
      <rgbColor rgb="FF969696"/>
      <rgbColor rgb="FF002060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63</xdr:row>
      <xdr:rowOff>0</xdr:rowOff>
    </xdr:from>
    <xdr:to>
      <xdr:col>15</xdr:col>
      <xdr:colOff>501270</xdr:colOff>
      <xdr:row>83</xdr:row>
      <xdr:rowOff>114120</xdr:rowOff>
    </xdr:to>
    <xdr:pic>
      <xdr:nvPicPr>
        <xdr:cNvPr id="2" name="Imatge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402440" y="12011040"/>
          <a:ext cx="8447040" cy="3924000"/>
        </a:xfrm>
        <a:prstGeom prst="rect">
          <a:avLst/>
        </a:prstGeom>
        <a:ln w="0">
          <a:noFill/>
        </a:ln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codi_dieta_tipus" displayName="codi_dieta_tipus" ref="A3:A7" totalsRowShown="0">
  <autoFilter ref="A3:A7" xr:uid="{00000000-0009-0000-0100-000004000000}"/>
  <tableColumns count="1">
    <tableColumn id="1" xr3:uid="{00000000-0010-0000-0000-000001000000}" name="CODI_DIETA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codi_dieta" displayName="codi_dieta" ref="D3:D19" totalsRowShown="0">
  <autoFilter ref="D3:D19" xr:uid="{00000000-0009-0000-0100-000001000000}"/>
  <tableColumns count="1">
    <tableColumn id="1" xr3:uid="{00000000-0010-0000-0100-000001000000}" name="CODI_DIETA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codi_dieta12" displayName="codi_dieta12" ref="D3:D35" totalsRowShown="0">
  <autoFilter ref="D3:D35" xr:uid="{00000000-0009-0000-0100-000002000000}"/>
  <tableColumns count="1">
    <tableColumn id="1" xr3:uid="{00000000-0010-0000-0200-000001000000}" name="CODI_DIETA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3000000}" name="ingredients_tipus" displayName="ingredients_tipus" ref="G3:G47" totalsRowShown="0">
  <autoFilter ref="G3:G47" xr:uid="{00000000-0009-0000-0100-000009000000}"/>
  <tableColumns count="1">
    <tableColumn id="1" xr3:uid="{00000000-0010-0000-0300-000001000000}" name="INGREDIENTS"/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4000000}" name="ingredients_limits" displayName="ingredients_limits" ref="A3:A47" totalsRowShown="0" headerRowDxfId="5" dataDxfId="4">
  <autoFilter ref="A3:A47" xr:uid="{00000000-0009-0000-0100-000006000000}"/>
  <tableColumns count="1">
    <tableColumn id="1" xr3:uid="{00000000-0010-0000-0400-000001000000}" name="INGREDIENTS" dataDxfId="6"/>
  </tableColumns>
  <tableStyleInfo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5000000}" name="ingredients_limits10" displayName="ingredients_limits10" ref="A3:A4" totalsRowShown="0" headerRowDxfId="2" dataDxfId="1">
  <autoFilter ref="A3:A4" xr:uid="{00000000-0009-0000-0100-000007000000}"/>
  <tableColumns count="1">
    <tableColumn id="1" xr3:uid="{00000000-0010-0000-0500-000001000000}" name="INGREDIENTS" dataDxfId="3"/>
  </tableColumns>
  <tableStyleInfo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6000000}" name="codi_dieta_aa" displayName="codi_dieta_aa" ref="A3:A7" totalsRowShown="0">
  <autoFilter ref="A3:A7" xr:uid="{00000000-0009-0000-0100-000003000000}"/>
  <tableColumns count="1">
    <tableColumn id="1" xr3:uid="{00000000-0010-0000-0600-000001000000}" name="CODI_DIETA"/>
  </tableColumns>
  <tableStyleInfo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7000000}" name="ingredients_co211" displayName="ingredients_co211" ref="A3:A47" totalsRowShown="0">
  <autoFilter ref="A3:A47" xr:uid="{00000000-0009-0000-0100-000005000000}"/>
  <tableColumns count="1">
    <tableColumn id="1" xr3:uid="{00000000-0010-0000-0700-000001000000}" name="INGREDIENTS"/>
  </tableColumns>
  <tableStyleInfo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8000000}" name="ingredients_llotges" displayName="ingredients_llotges" ref="A3:A14" totalsRowShown="0">
  <autoFilter ref="A3:A14" xr:uid="{00000000-0009-0000-0100-000008000000}"/>
  <tableColumns count="1">
    <tableColumn id="1" xr3:uid="{00000000-0010-0000-0800-000001000000}" name="INGREDIENTS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tint val="100000"/>
                <a:shade val="100000"/>
              </a:schemeClr>
            </a:gs>
            <a:gs pos="100000">
              <a:schemeClr val="phClr">
                <a:tint val="50000"/>
                <a:shade val="100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table" Target="../tables/table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table" Target="../tables/table3.xml"/><Relationship Id="rId1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table" Target="../tables/table4.xml"/><Relationship Id="rId1" Type="http://schemas.openxmlformats.org/officeDocument/2006/relationships/vmlDrawing" Target="../drawings/vmlDrawing4.v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table" Target="../tables/table5.xml"/><Relationship Id="rId1" Type="http://schemas.openxmlformats.org/officeDocument/2006/relationships/vmlDrawing" Target="../drawings/vmlDrawing5.v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table" Target="../tables/table6.xml"/><Relationship Id="rId1" Type="http://schemas.openxmlformats.org/officeDocument/2006/relationships/vmlDrawing" Target="../drawings/vmlDrawing6.v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table" Target="../tables/table7.xml"/><Relationship Id="rId1" Type="http://schemas.openxmlformats.org/officeDocument/2006/relationships/vmlDrawing" Target="../drawings/vmlDrawing7.v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table" Target="../tables/table8.xml"/><Relationship Id="rId1" Type="http://schemas.openxmlformats.org/officeDocument/2006/relationships/vmlDrawing" Target="../drawings/vmlDrawing8.v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comments" Target="../comments9.xml"/><Relationship Id="rId1" Type="http://schemas.openxmlformats.org/officeDocument/2006/relationships/vmlDrawing" Target="../drawings/vmlDrawing9.v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table" Target="../tables/table9.xml"/><Relationship Id="rId1" Type="http://schemas.openxmlformats.org/officeDocument/2006/relationships/vmlDrawing" Target="../drawings/vmlDrawing10.v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drawing" Target="../drawings/drawing1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2.xml"/><Relationship Id="rId1" Type="http://schemas.openxmlformats.org/officeDocument/2006/relationships/vmlDrawing" Target="../drawings/vmlDrawing1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4BACC6"/>
  </sheetPr>
  <dimension ref="A1:K38"/>
  <sheetViews>
    <sheetView tabSelected="1" zoomScaleNormal="100" workbookViewId="0">
      <selection sqref="A1:K1"/>
    </sheetView>
  </sheetViews>
  <sheetFormatPr defaultColWidth="9" defaultRowHeight="15.6" x14ac:dyDescent="0.3"/>
  <cols>
    <col min="1" max="1" width="14.69921875" style="70" customWidth="1"/>
    <col min="2" max="2" width="10.8984375" style="71" customWidth="1"/>
    <col min="3" max="3" width="10.8984375" style="70" customWidth="1"/>
    <col min="4" max="11" width="9" style="70"/>
  </cols>
  <sheetData>
    <row r="1" spans="1:11" ht="23.4" x14ac:dyDescent="0.3">
      <c r="A1" s="66" t="s">
        <v>0</v>
      </c>
      <c r="B1" s="66"/>
      <c r="C1" s="66"/>
      <c r="D1" s="66"/>
      <c r="E1" s="66"/>
      <c r="F1" s="66"/>
      <c r="G1" s="66"/>
      <c r="H1" s="66"/>
      <c r="I1" s="66"/>
      <c r="J1" s="66"/>
      <c r="K1" s="66"/>
    </row>
    <row r="3" spans="1:11" x14ac:dyDescent="0.3">
      <c r="A3" s="67" t="s">
        <v>1</v>
      </c>
      <c r="B3" s="68"/>
      <c r="C3" s="69"/>
      <c r="D3" s="69"/>
      <c r="E3" s="69"/>
      <c r="F3" s="69"/>
      <c r="G3" s="69"/>
      <c r="H3" s="69"/>
      <c r="I3" s="69"/>
      <c r="J3" s="69"/>
      <c r="K3" s="69"/>
    </row>
    <row r="4" spans="1:11" x14ac:dyDescent="0.3">
      <c r="A4" s="63" t="s">
        <v>2</v>
      </c>
      <c r="B4" s="63"/>
      <c r="C4" s="63"/>
      <c r="D4" s="63"/>
      <c r="E4" s="63"/>
      <c r="F4" s="63"/>
      <c r="G4" s="63"/>
      <c r="H4" s="63"/>
      <c r="I4" s="63"/>
      <c r="J4" s="63"/>
      <c r="K4" s="63"/>
    </row>
    <row r="5" spans="1:11" x14ac:dyDescent="0.3">
      <c r="A5" s="64" t="s">
        <v>3</v>
      </c>
      <c r="B5" s="64"/>
      <c r="C5" s="64"/>
      <c r="D5" s="64"/>
      <c r="E5" s="64"/>
      <c r="F5" s="64"/>
      <c r="G5" s="64"/>
      <c r="H5" s="64"/>
      <c r="I5" s="64"/>
      <c r="J5" s="64"/>
      <c r="K5" s="64"/>
    </row>
    <row r="7" spans="1:11" x14ac:dyDescent="0.3">
      <c r="A7" s="72"/>
      <c r="C7" s="73"/>
    </row>
    <row r="8" spans="1:11" x14ac:dyDescent="0.3">
      <c r="A8" s="71"/>
      <c r="C8" s="73"/>
    </row>
    <row r="9" spans="1:11" x14ac:dyDescent="0.3">
      <c r="C9" s="73"/>
    </row>
    <row r="10" spans="1:11" x14ac:dyDescent="0.3">
      <c r="A10" s="67" t="s">
        <v>4</v>
      </c>
      <c r="B10" s="74" t="s">
        <v>5</v>
      </c>
      <c r="C10" s="69"/>
      <c r="D10" s="69"/>
      <c r="E10" s="69"/>
      <c r="F10" s="69"/>
      <c r="G10" s="69"/>
      <c r="H10" s="69"/>
      <c r="I10" s="69"/>
      <c r="J10" s="69"/>
      <c r="K10" s="69"/>
    </row>
    <row r="11" spans="1:11" x14ac:dyDescent="0.3">
      <c r="A11" s="75"/>
      <c r="B11" s="72"/>
    </row>
    <row r="12" spans="1:11" x14ac:dyDescent="0.3">
      <c r="A12" s="78" t="s">
        <v>331</v>
      </c>
      <c r="B12" s="78"/>
      <c r="C12" s="78"/>
      <c r="D12" s="78"/>
      <c r="E12" s="78"/>
      <c r="F12" s="78"/>
      <c r="G12" s="78"/>
      <c r="H12" s="78"/>
      <c r="I12" s="78"/>
      <c r="J12" s="78"/>
      <c r="K12" s="78"/>
    </row>
    <row r="13" spans="1:11" x14ac:dyDescent="0.3">
      <c r="A13" s="72" t="s">
        <v>6</v>
      </c>
      <c r="B13" s="63" t="s">
        <v>7</v>
      </c>
      <c r="C13" s="63"/>
      <c r="D13" s="63"/>
      <c r="E13" s="63"/>
      <c r="F13" s="63"/>
      <c r="G13" s="63"/>
      <c r="H13" s="63"/>
      <c r="I13" s="63"/>
      <c r="J13" s="63"/>
      <c r="K13" s="63"/>
    </row>
    <row r="14" spans="1:11" x14ac:dyDescent="0.3">
      <c r="B14" s="76"/>
      <c r="C14" s="64" t="s">
        <v>8</v>
      </c>
      <c r="D14" s="64"/>
      <c r="E14" s="64"/>
      <c r="F14" s="64"/>
      <c r="G14" s="64"/>
      <c r="H14" s="64"/>
      <c r="I14" s="64"/>
      <c r="J14" s="64"/>
      <c r="K14" s="64"/>
    </row>
    <row r="15" spans="1:11" x14ac:dyDescent="0.3">
      <c r="B15" s="76"/>
      <c r="C15" s="70" t="s">
        <v>9</v>
      </c>
      <c r="D15" s="70" t="s">
        <v>10</v>
      </c>
      <c r="E15" s="64" t="s">
        <v>11</v>
      </c>
      <c r="F15" s="64"/>
      <c r="G15" s="64"/>
      <c r="H15" s="64"/>
      <c r="I15" s="64"/>
      <c r="J15" s="64"/>
      <c r="K15" s="64"/>
    </row>
    <row r="16" spans="1:11" x14ac:dyDescent="0.3">
      <c r="B16" s="76"/>
      <c r="C16" s="70" t="s">
        <v>12</v>
      </c>
      <c r="D16" s="70" t="s">
        <v>13</v>
      </c>
      <c r="E16" s="64" t="s">
        <v>14</v>
      </c>
      <c r="F16" s="64"/>
      <c r="G16" s="64"/>
      <c r="H16" s="64"/>
      <c r="I16" s="64"/>
      <c r="J16" s="64"/>
      <c r="K16" s="64"/>
    </row>
    <row r="17" spans="1:11" x14ac:dyDescent="0.3">
      <c r="A17" s="77" t="s">
        <v>15</v>
      </c>
      <c r="B17" s="64" t="s">
        <v>16</v>
      </c>
      <c r="C17" s="64"/>
      <c r="D17" s="64"/>
      <c r="E17" s="64"/>
      <c r="F17" s="64"/>
      <c r="G17" s="64"/>
      <c r="H17" s="64"/>
      <c r="I17" s="64"/>
      <c r="J17" s="64"/>
      <c r="K17" s="64"/>
    </row>
    <row r="18" spans="1:11" x14ac:dyDescent="0.3">
      <c r="A18" s="77" t="s">
        <v>17</v>
      </c>
      <c r="B18" s="64" t="s">
        <v>18</v>
      </c>
      <c r="C18" s="64"/>
      <c r="D18" s="64"/>
      <c r="E18" s="64"/>
      <c r="F18" s="64"/>
      <c r="G18" s="64"/>
      <c r="H18" s="64"/>
      <c r="I18" s="64"/>
      <c r="J18" s="64"/>
      <c r="K18" s="64"/>
    </row>
    <row r="19" spans="1:11" x14ac:dyDescent="0.3">
      <c r="B19" s="76"/>
      <c r="C19" s="64" t="s">
        <v>19</v>
      </c>
      <c r="D19" s="64"/>
      <c r="E19" s="64"/>
      <c r="F19" s="64"/>
      <c r="G19" s="64"/>
      <c r="H19" s="64"/>
      <c r="I19" s="64"/>
      <c r="J19" s="64"/>
      <c r="K19" s="64"/>
    </row>
    <row r="20" spans="1:11" x14ac:dyDescent="0.3">
      <c r="A20" s="77" t="s">
        <v>20</v>
      </c>
      <c r="B20" s="64" t="s">
        <v>321</v>
      </c>
      <c r="C20" s="64"/>
      <c r="D20" s="64"/>
      <c r="E20" s="64"/>
      <c r="F20" s="64"/>
      <c r="G20" s="64"/>
      <c r="H20" s="64"/>
      <c r="I20" s="64"/>
      <c r="J20" s="64"/>
      <c r="K20" s="64"/>
    </row>
    <row r="21" spans="1:11" x14ac:dyDescent="0.3">
      <c r="C21" s="64" t="s">
        <v>322</v>
      </c>
      <c r="D21" s="64"/>
      <c r="E21" s="64"/>
      <c r="F21" s="64"/>
      <c r="G21" s="64"/>
      <c r="H21" s="64"/>
      <c r="I21" s="64"/>
      <c r="J21" s="64"/>
      <c r="K21" s="64"/>
    </row>
    <row r="22" spans="1:11" x14ac:dyDescent="0.3">
      <c r="C22" s="64" t="s">
        <v>21</v>
      </c>
      <c r="D22" s="64"/>
      <c r="E22" s="64"/>
      <c r="F22" s="64"/>
      <c r="G22" s="64"/>
      <c r="H22" s="64"/>
      <c r="I22" s="64"/>
      <c r="J22" s="64"/>
      <c r="K22" s="64"/>
    </row>
    <row r="23" spans="1:11" ht="31.2" x14ac:dyDescent="0.3">
      <c r="C23" s="71" t="s">
        <v>319</v>
      </c>
      <c r="D23" s="70" t="s">
        <v>10</v>
      </c>
      <c r="E23" s="64" t="s">
        <v>320</v>
      </c>
      <c r="F23" s="64"/>
      <c r="G23" s="64"/>
      <c r="H23" s="64"/>
      <c r="I23" s="64"/>
      <c r="J23" s="64"/>
      <c r="K23" s="64"/>
    </row>
    <row r="24" spans="1:11" x14ac:dyDescent="0.3">
      <c r="A24" s="77" t="s">
        <v>22</v>
      </c>
      <c r="B24" s="64" t="s">
        <v>23</v>
      </c>
      <c r="C24" s="64"/>
      <c r="D24" s="64"/>
      <c r="E24" s="64"/>
      <c r="F24" s="64"/>
      <c r="G24" s="64"/>
      <c r="H24" s="64"/>
      <c r="I24" s="64"/>
      <c r="J24" s="64"/>
      <c r="K24" s="64"/>
    </row>
    <row r="25" spans="1:11" x14ac:dyDescent="0.3">
      <c r="B25" s="76"/>
      <c r="C25" s="64" t="s">
        <v>24</v>
      </c>
      <c r="D25" s="64"/>
      <c r="E25" s="64"/>
      <c r="F25" s="64"/>
      <c r="G25" s="64"/>
      <c r="H25" s="64"/>
      <c r="I25" s="64"/>
      <c r="J25" s="64"/>
      <c r="K25" s="64"/>
    </row>
    <row r="26" spans="1:11" x14ac:dyDescent="0.3">
      <c r="A26" s="77" t="s">
        <v>25</v>
      </c>
      <c r="B26" s="65" t="s">
        <v>26</v>
      </c>
      <c r="C26" s="65"/>
      <c r="D26" s="65"/>
      <c r="E26" s="65"/>
      <c r="F26" s="65"/>
      <c r="G26" s="65"/>
      <c r="H26" s="65"/>
      <c r="I26" s="65"/>
      <c r="J26" s="65"/>
      <c r="K26" s="65"/>
    </row>
    <row r="27" spans="1:11" x14ac:dyDescent="0.3">
      <c r="A27" s="77" t="s">
        <v>27</v>
      </c>
      <c r="B27" s="64" t="s">
        <v>28</v>
      </c>
      <c r="C27" s="64"/>
      <c r="D27" s="64"/>
      <c r="E27" s="64"/>
      <c r="F27" s="64"/>
      <c r="G27" s="64"/>
      <c r="H27" s="64"/>
      <c r="I27" s="64"/>
      <c r="J27" s="64"/>
      <c r="K27" s="64"/>
    </row>
    <row r="28" spans="1:11" x14ac:dyDescent="0.3">
      <c r="B28" s="76"/>
      <c r="C28" s="64" t="s">
        <v>323</v>
      </c>
      <c r="D28" s="64"/>
      <c r="E28" s="64"/>
      <c r="F28" s="64"/>
      <c r="G28" s="64"/>
      <c r="H28" s="64"/>
      <c r="I28" s="64"/>
      <c r="J28" s="64"/>
      <c r="K28" s="64"/>
    </row>
    <row r="29" spans="1:11" x14ac:dyDescent="0.3">
      <c r="A29" s="77" t="s">
        <v>29</v>
      </c>
      <c r="B29" s="64" t="s">
        <v>324</v>
      </c>
      <c r="C29" s="64"/>
      <c r="D29" s="64"/>
      <c r="E29" s="64"/>
      <c r="F29" s="64"/>
      <c r="G29" s="64"/>
      <c r="H29" s="64"/>
      <c r="I29" s="64"/>
      <c r="J29" s="64"/>
      <c r="K29" s="64"/>
    </row>
    <row r="30" spans="1:11" x14ac:dyDescent="0.3">
      <c r="A30" s="77"/>
      <c r="C30" s="64" t="s">
        <v>332</v>
      </c>
      <c r="D30" s="64"/>
      <c r="E30" s="64"/>
      <c r="F30" s="64"/>
      <c r="G30" s="64"/>
      <c r="H30" s="64"/>
      <c r="I30" s="64"/>
      <c r="J30" s="64"/>
      <c r="K30" s="64"/>
    </row>
    <row r="31" spans="1:11" x14ac:dyDescent="0.3">
      <c r="A31" s="77" t="s">
        <v>30</v>
      </c>
      <c r="B31" s="64" t="s">
        <v>325</v>
      </c>
      <c r="C31" s="64"/>
      <c r="D31" s="64"/>
      <c r="E31" s="64"/>
      <c r="F31" s="64"/>
      <c r="G31" s="64"/>
      <c r="H31" s="64"/>
      <c r="I31" s="64"/>
      <c r="J31" s="64"/>
      <c r="K31" s="64"/>
    </row>
    <row r="32" spans="1:11" ht="31.2" customHeight="1" x14ac:dyDescent="0.3">
      <c r="A32" s="77" t="s">
        <v>31</v>
      </c>
      <c r="B32" s="64" t="s">
        <v>32</v>
      </c>
      <c r="C32" s="64"/>
      <c r="D32" s="64"/>
      <c r="E32" s="64"/>
      <c r="F32" s="64"/>
      <c r="G32" s="64"/>
      <c r="H32" s="64"/>
      <c r="I32" s="64"/>
      <c r="J32" s="64"/>
      <c r="K32" s="64"/>
    </row>
    <row r="33" spans="1:11" x14ac:dyDescent="0.3">
      <c r="A33" s="77"/>
      <c r="C33" s="64" t="s">
        <v>33</v>
      </c>
      <c r="D33" s="64"/>
      <c r="E33" s="64"/>
      <c r="F33" s="64"/>
      <c r="G33" s="64"/>
      <c r="H33" s="64"/>
      <c r="I33" s="64"/>
      <c r="J33" s="64"/>
      <c r="K33" s="64"/>
    </row>
    <row r="34" spans="1:11" x14ac:dyDescent="0.3">
      <c r="A34" s="77" t="s">
        <v>34</v>
      </c>
      <c r="B34" s="64" t="s">
        <v>333</v>
      </c>
      <c r="C34" s="64"/>
      <c r="D34" s="64"/>
      <c r="E34" s="64"/>
      <c r="F34" s="64"/>
      <c r="G34" s="64"/>
      <c r="H34" s="64"/>
      <c r="I34" s="64"/>
      <c r="J34" s="64"/>
      <c r="K34" s="64"/>
    </row>
    <row r="35" spans="1:11" x14ac:dyDescent="0.3">
      <c r="C35" s="79" t="s">
        <v>326</v>
      </c>
      <c r="D35" s="79"/>
      <c r="E35" s="79"/>
      <c r="F35" s="79"/>
      <c r="G35" s="79"/>
      <c r="H35" s="79"/>
      <c r="I35" s="79"/>
      <c r="J35" s="79"/>
      <c r="K35" s="79"/>
    </row>
    <row r="36" spans="1:11" x14ac:dyDescent="0.3">
      <c r="A36" s="77" t="s">
        <v>35</v>
      </c>
      <c r="B36" s="64" t="s">
        <v>36</v>
      </c>
      <c r="C36" s="64"/>
      <c r="D36" s="64"/>
      <c r="E36" s="64"/>
      <c r="F36" s="64"/>
      <c r="G36" s="64"/>
      <c r="H36" s="64"/>
      <c r="I36" s="64"/>
      <c r="J36" s="64"/>
      <c r="K36" s="64"/>
    </row>
    <row r="38" spans="1:11" x14ac:dyDescent="0.3">
      <c r="A38" s="80" t="s">
        <v>330</v>
      </c>
      <c r="B38" s="80"/>
      <c r="C38" s="80"/>
      <c r="D38" s="80"/>
      <c r="E38" s="80"/>
      <c r="F38" s="80"/>
      <c r="G38" s="80"/>
      <c r="H38" s="80"/>
      <c r="I38" s="80"/>
      <c r="J38" s="80"/>
      <c r="K38" s="80"/>
    </row>
  </sheetData>
  <mergeCells count="29">
    <mergeCell ref="C33:K33"/>
    <mergeCell ref="B34:K34"/>
    <mergeCell ref="C35:K35"/>
    <mergeCell ref="B36:K36"/>
    <mergeCell ref="A38:K38"/>
    <mergeCell ref="B27:K27"/>
    <mergeCell ref="C28:K28"/>
    <mergeCell ref="B29:K29"/>
    <mergeCell ref="B31:K31"/>
    <mergeCell ref="B32:K32"/>
    <mergeCell ref="C30:K30"/>
    <mergeCell ref="B26:K26"/>
    <mergeCell ref="A12:K12"/>
    <mergeCell ref="C14:K14"/>
    <mergeCell ref="E15:K15"/>
    <mergeCell ref="E16:K16"/>
    <mergeCell ref="C19:K19"/>
    <mergeCell ref="C21:K21"/>
    <mergeCell ref="B20:K20"/>
    <mergeCell ref="C22:K22"/>
    <mergeCell ref="E23:K23"/>
    <mergeCell ref="B24:K24"/>
    <mergeCell ref="C25:K25"/>
    <mergeCell ref="A1:K1"/>
    <mergeCell ref="A4:K4"/>
    <mergeCell ref="B13:K13"/>
    <mergeCell ref="B17:K17"/>
    <mergeCell ref="B18:K18"/>
    <mergeCell ref="A5:K5"/>
  </mergeCells>
  <pageMargins left="0.7" right="0.7" top="0.75" bottom="0.75" header="0.511811023622047" footer="0.511811023622047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70C0"/>
  </sheetPr>
  <dimension ref="A1:F7"/>
  <sheetViews>
    <sheetView zoomScaleNormal="100" workbookViewId="0"/>
  </sheetViews>
  <sheetFormatPr defaultColWidth="9" defaultRowHeight="15.6" x14ac:dyDescent="0.3"/>
  <cols>
    <col min="1" max="1" width="12.8984375" customWidth="1"/>
    <col min="2" max="2" width="10.69921875" customWidth="1"/>
    <col min="3" max="4" width="12.19921875" customWidth="1"/>
    <col min="5" max="5" width="10.09765625" customWidth="1"/>
    <col min="6" max="6" width="2" style="6" customWidth="1"/>
  </cols>
  <sheetData>
    <row r="1" spans="1:5" x14ac:dyDescent="0.3">
      <c r="A1" s="5" t="s">
        <v>37</v>
      </c>
    </row>
    <row r="2" spans="1:5" x14ac:dyDescent="0.3">
      <c r="C2" t="s">
        <v>38</v>
      </c>
    </row>
    <row r="3" spans="1:5" x14ac:dyDescent="0.3">
      <c r="A3" s="7" t="s">
        <v>9</v>
      </c>
      <c r="B3" s="8" t="s">
        <v>12</v>
      </c>
      <c r="C3" s="8" t="s">
        <v>39</v>
      </c>
      <c r="D3" s="8" t="s">
        <v>40</v>
      </c>
      <c r="E3" s="5"/>
    </row>
    <row r="4" spans="1:5" x14ac:dyDescent="0.3">
      <c r="A4" s="9" t="s">
        <v>41</v>
      </c>
      <c r="B4" s="4">
        <v>8000</v>
      </c>
      <c r="C4" s="4">
        <v>15</v>
      </c>
      <c r="D4" s="4" t="s">
        <v>42</v>
      </c>
    </row>
    <row r="5" spans="1:5" x14ac:dyDescent="0.3">
      <c r="A5" s="9" t="s">
        <v>43</v>
      </c>
      <c r="B5" s="4">
        <v>35000</v>
      </c>
      <c r="C5" s="4">
        <v>65</v>
      </c>
      <c r="D5" s="4" t="s">
        <v>44</v>
      </c>
    </row>
    <row r="6" spans="1:5" x14ac:dyDescent="0.3">
      <c r="A6" s="9" t="s">
        <v>45</v>
      </c>
      <c r="B6" s="4">
        <v>38000</v>
      </c>
      <c r="C6" s="4">
        <v>70</v>
      </c>
      <c r="D6" s="4" t="s">
        <v>46</v>
      </c>
    </row>
    <row r="7" spans="1:5" x14ac:dyDescent="0.3">
      <c r="A7" s="9" t="s">
        <v>47</v>
      </c>
      <c r="B7" s="4">
        <v>40000</v>
      </c>
      <c r="C7" s="4">
        <v>75</v>
      </c>
      <c r="D7" s="4" t="s">
        <v>48</v>
      </c>
    </row>
  </sheetData>
  <pageMargins left="0.7" right="0.7" top="0.75" bottom="0.75" header="0.511811023622047" footer="0.511811023622047"/>
  <pageSetup paperSize="9" orientation="portrait" horizontalDpi="300" verticalDpi="300"/>
  <legacy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1:AKV19"/>
  <sheetViews>
    <sheetView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8" defaultRowHeight="15.6" x14ac:dyDescent="0.3"/>
  <cols>
    <col min="1" max="1" width="21.19921875" style="10" customWidth="1"/>
    <col min="2" max="2" width="7.69921875" style="10" customWidth="1"/>
    <col min="3" max="4" width="13.69921875" style="11" customWidth="1"/>
    <col min="5" max="6" width="8.09765625" style="10" customWidth="1"/>
    <col min="7" max="7" width="10" style="10" customWidth="1"/>
    <col min="8" max="8" width="2.69921875" style="12" customWidth="1"/>
    <col min="9" max="984" width="10" style="10" customWidth="1"/>
    <col min="985" max="16384" width="8" style="13"/>
  </cols>
  <sheetData>
    <row r="1" spans="1:8" x14ac:dyDescent="0.3">
      <c r="A1" s="13"/>
      <c r="B1" s="14"/>
      <c r="C1" s="15" t="s">
        <v>49</v>
      </c>
      <c r="D1" s="16"/>
    </row>
    <row r="2" spans="1:8" x14ac:dyDescent="0.3">
      <c r="A2" s="17"/>
      <c r="B2" s="18"/>
      <c r="C2" s="19"/>
      <c r="D2" s="20"/>
      <c r="E2" s="62"/>
      <c r="F2" s="62"/>
    </row>
    <row r="3" spans="1:8" s="13" customFormat="1" x14ac:dyDescent="0.3">
      <c r="A3" s="21" t="s">
        <v>50</v>
      </c>
      <c r="B3" s="22" t="s">
        <v>51</v>
      </c>
      <c r="C3" s="23" t="s">
        <v>52</v>
      </c>
      <c r="D3" s="24" t="s">
        <v>9</v>
      </c>
      <c r="E3" s="25" t="s">
        <v>53</v>
      </c>
      <c r="F3" s="26" t="s">
        <v>54</v>
      </c>
      <c r="H3" s="27"/>
    </row>
    <row r="4" spans="1:8" x14ac:dyDescent="0.3">
      <c r="A4" s="28" t="s">
        <v>55</v>
      </c>
      <c r="B4" s="29" t="s">
        <v>56</v>
      </c>
      <c r="C4" s="30" t="s">
        <v>57</v>
      </c>
      <c r="D4" s="31" t="s">
        <v>41</v>
      </c>
      <c r="E4" s="29">
        <v>2400</v>
      </c>
      <c r="F4" s="32"/>
    </row>
    <row r="5" spans="1:8" x14ac:dyDescent="0.3">
      <c r="A5" s="28" t="s">
        <v>58</v>
      </c>
      <c r="B5" s="29" t="s">
        <v>59</v>
      </c>
      <c r="C5" s="33" t="s">
        <v>60</v>
      </c>
      <c r="D5" s="34" t="s">
        <v>41</v>
      </c>
      <c r="E5" s="29">
        <v>16.024999999999999</v>
      </c>
      <c r="F5" s="32">
        <v>17.88</v>
      </c>
    </row>
    <row r="6" spans="1:8" x14ac:dyDescent="0.3">
      <c r="A6" s="28" t="s">
        <v>61</v>
      </c>
      <c r="B6" s="29" t="s">
        <v>59</v>
      </c>
      <c r="C6" s="30" t="s">
        <v>62</v>
      </c>
      <c r="D6" s="31" t="s">
        <v>41</v>
      </c>
      <c r="E6" s="29">
        <v>0.28000000000000003</v>
      </c>
      <c r="F6" s="32"/>
    </row>
    <row r="7" spans="1:8" x14ac:dyDescent="0.3">
      <c r="A7" s="35" t="s">
        <v>63</v>
      </c>
      <c r="B7" s="36" t="s">
        <v>59</v>
      </c>
      <c r="C7" s="37" t="s">
        <v>64</v>
      </c>
      <c r="D7" s="38" t="s">
        <v>41</v>
      </c>
      <c r="E7" s="36">
        <v>1.103</v>
      </c>
      <c r="F7" s="39"/>
    </row>
    <row r="8" spans="1:8" x14ac:dyDescent="0.3">
      <c r="C8" s="30" t="s">
        <v>57</v>
      </c>
      <c r="D8" s="31" t="s">
        <v>43</v>
      </c>
      <c r="E8" s="29">
        <v>2400</v>
      </c>
      <c r="F8" s="32"/>
    </row>
    <row r="9" spans="1:8" x14ac:dyDescent="0.3">
      <c r="C9" s="33" t="s">
        <v>60</v>
      </c>
      <c r="D9" s="34" t="s">
        <v>43</v>
      </c>
      <c r="E9" s="29">
        <v>15.324999999999999</v>
      </c>
      <c r="F9" s="32">
        <v>17.38</v>
      </c>
    </row>
    <row r="10" spans="1:8" x14ac:dyDescent="0.3">
      <c r="C10" s="30" t="s">
        <v>62</v>
      </c>
      <c r="D10" s="31" t="s">
        <v>43</v>
      </c>
      <c r="E10" s="29">
        <v>0.26</v>
      </c>
      <c r="F10" s="32"/>
    </row>
    <row r="11" spans="1:8" x14ac:dyDescent="0.3">
      <c r="C11" s="37" t="s">
        <v>64</v>
      </c>
      <c r="D11" s="38" t="s">
        <v>43</v>
      </c>
      <c r="E11" s="36">
        <v>1.054</v>
      </c>
      <c r="F11" s="39"/>
    </row>
    <row r="12" spans="1:8" x14ac:dyDescent="0.3">
      <c r="C12" s="30" t="s">
        <v>57</v>
      </c>
      <c r="D12" s="31" t="s">
        <v>45</v>
      </c>
      <c r="E12" s="29">
        <v>2400</v>
      </c>
      <c r="F12" s="32"/>
    </row>
    <row r="13" spans="1:8" x14ac:dyDescent="0.3">
      <c r="C13" s="33" t="s">
        <v>60</v>
      </c>
      <c r="D13" s="34" t="s">
        <v>45</v>
      </c>
      <c r="E13" s="29">
        <v>14.2</v>
      </c>
      <c r="F13" s="32">
        <v>16.29</v>
      </c>
    </row>
    <row r="14" spans="1:8" x14ac:dyDescent="0.3">
      <c r="C14" s="30" t="s">
        <v>62</v>
      </c>
      <c r="D14" s="31" t="s">
        <v>45</v>
      </c>
      <c r="E14" s="29">
        <v>0.24</v>
      </c>
      <c r="F14" s="32"/>
    </row>
    <row r="15" spans="1:8" x14ac:dyDescent="0.3">
      <c r="C15" s="37" t="s">
        <v>64</v>
      </c>
      <c r="D15" s="38" t="s">
        <v>45</v>
      </c>
      <c r="E15" s="36">
        <v>1</v>
      </c>
      <c r="F15" s="39"/>
    </row>
    <row r="16" spans="1:8" x14ac:dyDescent="0.3">
      <c r="C16" s="30" t="s">
        <v>57</v>
      </c>
      <c r="D16" s="31" t="s">
        <v>47</v>
      </c>
      <c r="E16" s="29">
        <v>2400</v>
      </c>
      <c r="F16" s="32"/>
    </row>
    <row r="17" spans="3:6" x14ac:dyDescent="0.3">
      <c r="C17" s="33" t="s">
        <v>60</v>
      </c>
      <c r="D17" s="34" t="s">
        <v>47</v>
      </c>
      <c r="E17" s="29">
        <v>13.2</v>
      </c>
      <c r="F17" s="32">
        <v>15.1</v>
      </c>
    </row>
    <row r="18" spans="3:6" x14ac:dyDescent="0.3">
      <c r="C18" s="30" t="s">
        <v>62</v>
      </c>
      <c r="D18" s="31" t="s">
        <v>47</v>
      </c>
      <c r="E18" s="29">
        <v>0.23</v>
      </c>
      <c r="F18" s="32"/>
    </row>
    <row r="19" spans="3:6" x14ac:dyDescent="0.3">
      <c r="C19" s="37" t="s">
        <v>64</v>
      </c>
      <c r="D19" s="40" t="s">
        <v>47</v>
      </c>
      <c r="E19" s="36">
        <v>0.85</v>
      </c>
      <c r="F19" s="39"/>
    </row>
  </sheetData>
  <autoFilter ref="A3:C19" xr:uid="{00000000-0009-0000-0000-000002000000}"/>
  <mergeCells count="1">
    <mergeCell ref="E2:F2"/>
  </mergeCells>
  <dataValidations disablePrompts="1" count="1">
    <dataValidation type="list" allowBlank="1" showInputMessage="1" showErrorMessage="1" errorTitle="Codi no vàlid" error="El valor ha de coincidir amb un codi ja definit." promptTitle="CODI_DIETA" prompt="Ha de coincidir amb un codi de Quantitat." sqref="D4:D200" xr:uid="{00000000-0002-0000-0200-000000000000}">
      <formula1>DietCodes</formula1>
      <formula2>0</formula2>
    </dataValidation>
  </dataValidations>
  <pageMargins left="0.7" right="0.7" top="0.75" bottom="0.75" header="0.511811023622047" footer="0.511811023622047"/>
  <pageSetup paperSize="9" orientation="portrait" horizontalDpi="300" verticalDpi="300"/>
  <legacy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C000"/>
  </sheetPr>
  <dimension ref="A1:AKT35"/>
  <sheetViews>
    <sheetView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8" defaultRowHeight="15.6" x14ac:dyDescent="0.3"/>
  <cols>
    <col min="1" max="1" width="21.19921875" style="10" customWidth="1"/>
    <col min="2" max="2" width="7.69921875" style="10" customWidth="1"/>
    <col min="3" max="4" width="13.69921875" style="11" customWidth="1"/>
    <col min="5" max="6" width="8.09765625" style="10" customWidth="1"/>
    <col min="7" max="7" width="10" style="10" customWidth="1"/>
    <col min="8" max="8" width="2.69921875" style="12" customWidth="1"/>
    <col min="9" max="982" width="10" style="10" customWidth="1"/>
    <col min="983" max="16384" width="8" style="13"/>
  </cols>
  <sheetData>
    <row r="1" spans="1:8" x14ac:dyDescent="0.3">
      <c r="A1" s="13"/>
      <c r="B1" s="14"/>
      <c r="C1" s="15" t="s">
        <v>65</v>
      </c>
      <c r="D1" s="16"/>
    </row>
    <row r="2" spans="1:8" x14ac:dyDescent="0.3">
      <c r="A2" s="17"/>
      <c r="B2" s="18"/>
      <c r="C2" s="41"/>
      <c r="D2" s="41"/>
      <c r="E2" s="62"/>
      <c r="F2" s="62"/>
    </row>
    <row r="3" spans="1:8" s="13" customFormat="1" x14ac:dyDescent="0.3">
      <c r="A3" s="21" t="s">
        <v>50</v>
      </c>
      <c r="B3" s="22" t="s">
        <v>51</v>
      </c>
      <c r="C3" s="23" t="s">
        <v>52</v>
      </c>
      <c r="D3" s="42" t="s">
        <v>9</v>
      </c>
      <c r="E3" s="25" t="s">
        <v>53</v>
      </c>
      <c r="F3" s="26" t="s">
        <v>54</v>
      </c>
      <c r="H3" s="27"/>
    </row>
    <row r="4" spans="1:8" x14ac:dyDescent="0.3">
      <c r="A4" s="28" t="s">
        <v>66</v>
      </c>
      <c r="B4" s="29" t="s">
        <v>59</v>
      </c>
      <c r="C4" s="30" t="s">
        <v>67</v>
      </c>
      <c r="D4" s="31" t="s">
        <v>41</v>
      </c>
      <c r="E4" s="29"/>
      <c r="F4" s="32"/>
    </row>
    <row r="5" spans="1:8" x14ac:dyDescent="0.3">
      <c r="A5" s="28" t="s">
        <v>68</v>
      </c>
      <c r="B5" s="29" t="s">
        <v>59</v>
      </c>
      <c r="C5" s="33" t="s">
        <v>69</v>
      </c>
      <c r="D5" s="31" t="s">
        <v>41</v>
      </c>
      <c r="E5" s="29"/>
      <c r="F5" s="32"/>
    </row>
    <row r="6" spans="1:8" x14ac:dyDescent="0.3">
      <c r="A6" s="28" t="s">
        <v>70</v>
      </c>
      <c r="B6" s="29" t="s">
        <v>59</v>
      </c>
      <c r="C6" s="30" t="s">
        <v>71</v>
      </c>
      <c r="D6" s="31" t="s">
        <v>41</v>
      </c>
      <c r="E6" s="29">
        <v>34.75</v>
      </c>
      <c r="F6" s="32"/>
    </row>
    <row r="7" spans="1:8" x14ac:dyDescent="0.3">
      <c r="A7" s="28" t="s">
        <v>72</v>
      </c>
      <c r="B7" s="29" t="s">
        <v>59</v>
      </c>
      <c r="C7" s="30" t="s">
        <v>73</v>
      </c>
      <c r="D7" s="31" t="s">
        <v>41</v>
      </c>
      <c r="E7" s="29">
        <v>3.41</v>
      </c>
      <c r="F7" s="32">
        <v>5.5</v>
      </c>
    </row>
    <row r="8" spans="1:8" x14ac:dyDescent="0.3">
      <c r="A8" s="28" t="s">
        <v>74</v>
      </c>
      <c r="B8" s="29" t="s">
        <v>59</v>
      </c>
      <c r="C8" s="30" t="s">
        <v>75</v>
      </c>
      <c r="D8" s="31" t="s">
        <v>41</v>
      </c>
      <c r="E8" s="29">
        <v>0.15</v>
      </c>
      <c r="F8" s="32"/>
    </row>
    <row r="9" spans="1:8" x14ac:dyDescent="0.3">
      <c r="A9" s="10" t="s">
        <v>76</v>
      </c>
      <c r="B9" s="29" t="s">
        <v>59</v>
      </c>
      <c r="C9" s="30" t="s">
        <v>77</v>
      </c>
      <c r="D9" s="31" t="s">
        <v>41</v>
      </c>
      <c r="E9" s="29">
        <v>0.55000000000000004</v>
      </c>
      <c r="F9" s="32"/>
    </row>
    <row r="10" spans="1:8" x14ac:dyDescent="0.3">
      <c r="A10" s="10" t="s">
        <v>78</v>
      </c>
      <c r="B10" s="29" t="s">
        <v>59</v>
      </c>
      <c r="C10" s="30" t="s">
        <v>79</v>
      </c>
      <c r="D10" s="31" t="s">
        <v>41</v>
      </c>
      <c r="E10" s="29">
        <v>0.67</v>
      </c>
      <c r="F10" s="32">
        <v>0.8</v>
      </c>
    </row>
    <row r="11" spans="1:8" x14ac:dyDescent="0.3">
      <c r="A11" s="35" t="s">
        <v>80</v>
      </c>
      <c r="B11" s="36" t="s">
        <v>59</v>
      </c>
      <c r="C11" s="37" t="s">
        <v>81</v>
      </c>
      <c r="D11" s="38" t="s">
        <v>41</v>
      </c>
      <c r="E11" s="36">
        <v>0.18</v>
      </c>
      <c r="F11" s="39">
        <v>0.3</v>
      </c>
    </row>
    <row r="12" spans="1:8" x14ac:dyDescent="0.3">
      <c r="C12" s="30" t="str">
        <f t="shared" ref="C12:C35" si="0">C4</f>
        <v>HUMITAT</v>
      </c>
      <c r="D12" s="31" t="s">
        <v>43</v>
      </c>
      <c r="E12" s="29"/>
      <c r="F12" s="32"/>
    </row>
    <row r="13" spans="1:8" x14ac:dyDescent="0.3">
      <c r="C13" s="33" t="str">
        <f t="shared" si="0"/>
        <v>GREIX_REAL</v>
      </c>
      <c r="D13" s="31" t="s">
        <v>43</v>
      </c>
      <c r="E13" s="29"/>
      <c r="F13" s="32"/>
    </row>
    <row r="14" spans="1:8" x14ac:dyDescent="0.3">
      <c r="C14" s="30" t="str">
        <f t="shared" si="0"/>
        <v>MIDO</v>
      </c>
      <c r="D14" s="31" t="s">
        <v>43</v>
      </c>
      <c r="E14" s="29">
        <v>33.75</v>
      </c>
      <c r="F14" s="32"/>
    </row>
    <row r="15" spans="1:8" x14ac:dyDescent="0.3">
      <c r="C15" s="30" t="str">
        <f t="shared" si="0"/>
        <v>FIBRA_BRUTA</v>
      </c>
      <c r="D15" s="31" t="s">
        <v>43</v>
      </c>
      <c r="E15" s="29">
        <v>3.46</v>
      </c>
      <c r="F15" s="32">
        <v>6</v>
      </c>
    </row>
    <row r="16" spans="1:8" x14ac:dyDescent="0.3">
      <c r="C16" s="30" t="str">
        <f t="shared" si="0"/>
        <v>CLOR</v>
      </c>
      <c r="D16" s="31" t="s">
        <v>43</v>
      </c>
      <c r="E16" s="29">
        <v>0.14000000000000001</v>
      </c>
      <c r="F16" s="32"/>
    </row>
    <row r="17" spans="3:6" x14ac:dyDescent="0.3">
      <c r="C17" s="30" t="str">
        <f t="shared" si="0"/>
        <v>P_TOTAL</v>
      </c>
      <c r="D17" s="31" t="s">
        <v>43</v>
      </c>
      <c r="E17" s="29">
        <v>0.54</v>
      </c>
      <c r="F17" s="32"/>
    </row>
    <row r="18" spans="3:6" x14ac:dyDescent="0.3">
      <c r="C18" s="30" t="str">
        <f t="shared" si="0"/>
        <v>CALCI</v>
      </c>
      <c r="D18" s="31" t="s">
        <v>43</v>
      </c>
      <c r="E18" s="29">
        <v>0.66</v>
      </c>
      <c r="F18" s="32">
        <v>0.8</v>
      </c>
    </row>
    <row r="19" spans="3:6" x14ac:dyDescent="0.3">
      <c r="C19" s="37" t="str">
        <f t="shared" si="0"/>
        <v>SODI</v>
      </c>
      <c r="D19" s="38" t="s">
        <v>43</v>
      </c>
      <c r="E19" s="36">
        <v>0.17</v>
      </c>
      <c r="F19" s="39">
        <v>0.3</v>
      </c>
    </row>
    <row r="20" spans="3:6" x14ac:dyDescent="0.3">
      <c r="C20" s="30" t="str">
        <f t="shared" si="0"/>
        <v>HUMITAT</v>
      </c>
      <c r="D20" s="31" t="s">
        <v>45</v>
      </c>
      <c r="E20" s="29"/>
      <c r="F20" s="32"/>
    </row>
    <row r="21" spans="3:6" x14ac:dyDescent="0.3">
      <c r="C21" s="33" t="str">
        <f t="shared" si="0"/>
        <v>GREIX_REAL</v>
      </c>
      <c r="D21" s="31" t="s">
        <v>45</v>
      </c>
      <c r="E21" s="29"/>
      <c r="F21" s="32"/>
    </row>
    <row r="22" spans="3:6" x14ac:dyDescent="0.3">
      <c r="C22" s="30" t="str">
        <f t="shared" si="0"/>
        <v>MIDO</v>
      </c>
      <c r="D22" s="31" t="s">
        <v>45</v>
      </c>
      <c r="E22" s="29">
        <v>32.630000000000003</v>
      </c>
      <c r="F22" s="32"/>
    </row>
    <row r="23" spans="3:6" x14ac:dyDescent="0.3">
      <c r="C23" s="30" t="str">
        <f t="shared" si="0"/>
        <v>FIBRA_BRUTA</v>
      </c>
      <c r="D23" s="31" t="s">
        <v>45</v>
      </c>
      <c r="E23" s="29">
        <v>3.58</v>
      </c>
      <c r="F23" s="32">
        <v>6.4</v>
      </c>
    </row>
    <row r="24" spans="3:6" x14ac:dyDescent="0.3">
      <c r="C24" s="30" t="str">
        <f t="shared" si="0"/>
        <v>CLOR</v>
      </c>
      <c r="D24" s="31" t="s">
        <v>45</v>
      </c>
      <c r="E24" s="29">
        <v>0.13</v>
      </c>
      <c r="F24" s="32"/>
    </row>
    <row r="25" spans="3:6" x14ac:dyDescent="0.3">
      <c r="C25" s="30" t="str">
        <f t="shared" si="0"/>
        <v>P_TOTAL</v>
      </c>
      <c r="D25" s="31" t="s">
        <v>45</v>
      </c>
      <c r="E25" s="29">
        <v>0.52</v>
      </c>
      <c r="F25" s="32"/>
    </row>
    <row r="26" spans="3:6" x14ac:dyDescent="0.3">
      <c r="C26" s="30" t="str">
        <f t="shared" si="0"/>
        <v>CALCI</v>
      </c>
      <c r="D26" s="31" t="s">
        <v>45</v>
      </c>
      <c r="E26" s="29">
        <v>0.63</v>
      </c>
      <c r="F26" s="32">
        <v>0.8</v>
      </c>
    </row>
    <row r="27" spans="3:6" x14ac:dyDescent="0.3">
      <c r="C27" s="37" t="str">
        <f t="shared" si="0"/>
        <v>SODI</v>
      </c>
      <c r="D27" s="38" t="s">
        <v>45</v>
      </c>
      <c r="E27" s="36">
        <v>0.17</v>
      </c>
      <c r="F27" s="39">
        <v>0.3</v>
      </c>
    </row>
    <row r="28" spans="3:6" x14ac:dyDescent="0.3">
      <c r="C28" s="30" t="str">
        <f t="shared" si="0"/>
        <v>HUMITAT</v>
      </c>
      <c r="D28" s="31" t="s">
        <v>47</v>
      </c>
      <c r="E28" s="29"/>
      <c r="F28" s="32"/>
    </row>
    <row r="29" spans="3:6" x14ac:dyDescent="0.3">
      <c r="C29" s="33" t="str">
        <f t="shared" si="0"/>
        <v>GREIX_REAL</v>
      </c>
      <c r="D29" s="31" t="s">
        <v>47</v>
      </c>
      <c r="E29" s="29"/>
      <c r="F29" s="32"/>
    </row>
    <row r="30" spans="3:6" x14ac:dyDescent="0.3">
      <c r="C30" s="30" t="str">
        <f t="shared" si="0"/>
        <v>MIDO</v>
      </c>
      <c r="D30" s="31" t="s">
        <v>47</v>
      </c>
      <c r="E30" s="29">
        <v>32</v>
      </c>
      <c r="F30" s="32"/>
    </row>
    <row r="31" spans="3:6" x14ac:dyDescent="0.3">
      <c r="C31" s="30" t="str">
        <f t="shared" si="0"/>
        <v>FIBRA_BRUTA</v>
      </c>
      <c r="D31" s="31" t="s">
        <v>47</v>
      </c>
      <c r="E31" s="29">
        <v>3.7</v>
      </c>
      <c r="F31" s="32">
        <v>6.5</v>
      </c>
    </row>
    <row r="32" spans="3:6" x14ac:dyDescent="0.3">
      <c r="C32" s="30" t="str">
        <f t="shared" si="0"/>
        <v>CLOR</v>
      </c>
      <c r="D32" s="31" t="s">
        <v>47</v>
      </c>
      <c r="E32" s="29">
        <v>0.12</v>
      </c>
      <c r="F32" s="32"/>
    </row>
    <row r="33" spans="3:6" x14ac:dyDescent="0.3">
      <c r="C33" s="30" t="str">
        <f t="shared" si="0"/>
        <v>P_TOTAL</v>
      </c>
      <c r="D33" s="31" t="s">
        <v>47</v>
      </c>
      <c r="E33" s="29">
        <v>0.49</v>
      </c>
      <c r="F33" s="32"/>
    </row>
    <row r="34" spans="3:6" x14ac:dyDescent="0.3">
      <c r="C34" s="30" t="str">
        <f t="shared" si="0"/>
        <v>CALCI</v>
      </c>
      <c r="D34" s="31" t="s">
        <v>47</v>
      </c>
      <c r="E34" s="29">
        <v>0.59</v>
      </c>
      <c r="F34" s="32">
        <v>0.8</v>
      </c>
    </row>
    <row r="35" spans="3:6" x14ac:dyDescent="0.3">
      <c r="C35" s="37" t="str">
        <f t="shared" si="0"/>
        <v>SODI</v>
      </c>
      <c r="D35" s="31" t="s">
        <v>47</v>
      </c>
      <c r="E35" s="36">
        <v>0.16</v>
      </c>
      <c r="F35" s="39">
        <v>0.3</v>
      </c>
    </row>
  </sheetData>
  <autoFilter ref="A3:C19" xr:uid="{00000000-0009-0000-0000-000003000000}"/>
  <mergeCells count="1">
    <mergeCell ref="E2:F2"/>
  </mergeCells>
  <dataValidations disablePrompts="1" count="1">
    <dataValidation type="list" allowBlank="1" showInputMessage="1" showErrorMessage="1" errorTitle="Codi no vàlid" error="El valor ha de coincidir amb un codi ja definit." promptTitle="CODI_DIETA" prompt="Ha de coincidir amb un codi de Quantitat." sqref="D4:D200" xr:uid="{00000000-0002-0000-0300-000000000000}">
      <formula1>DietCodes</formula1>
      <formula2>0</formula2>
    </dataValidation>
  </dataValidations>
  <pageMargins left="0.7" right="0.7" top="0.75" bottom="0.75" header="0.511811023622047" footer="0.511811023622047"/>
  <pageSetup paperSize="9" orientation="portrait" horizontalDpi="300" verticalDpi="300"/>
  <legacy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F0"/>
  </sheetPr>
  <dimension ref="A1:AE47"/>
  <sheetViews>
    <sheetView zoomScaleNormal="100" workbookViewId="0">
      <pane xSplit="7" ySplit="3" topLeftCell="H4" activePane="bottomRight" state="frozen"/>
      <selection pane="topRight" activeCell="H1" sqref="H1"/>
      <selection pane="bottomLeft" activeCell="A23" sqref="A23"/>
      <selection pane="bottomRight"/>
    </sheetView>
  </sheetViews>
  <sheetFormatPr defaultColWidth="11.19921875" defaultRowHeight="15.6" x14ac:dyDescent="0.3"/>
  <cols>
    <col min="1" max="1" width="9.59765625" customWidth="1"/>
    <col min="2" max="2" width="35.09765625" customWidth="1"/>
    <col min="3" max="3" width="7.5" style="4" customWidth="1"/>
    <col min="4" max="4" width="13.59765625" style="43" customWidth="1"/>
    <col min="5" max="5" width="9.296875" customWidth="1"/>
    <col min="6" max="6" width="10.796875" customWidth="1"/>
    <col min="7" max="7" width="25.296875" customWidth="1"/>
    <col min="8" max="8" width="26.3984375" customWidth="1"/>
    <col min="9" max="9" width="9.796875" customWidth="1"/>
    <col min="10" max="10" width="5.8984375" customWidth="1"/>
    <col min="11" max="11" width="12.296875" customWidth="1"/>
    <col min="12" max="12" width="10.3984375" customWidth="1"/>
    <col min="13" max="13" width="9.3984375" customWidth="1"/>
    <col min="14" max="14" width="12.296875" customWidth="1"/>
    <col min="15" max="15" width="7.5" customWidth="1"/>
    <col min="16" max="16" width="8.59765625" customWidth="1"/>
    <col min="17" max="17" width="8.3984375" customWidth="1"/>
    <col min="18" max="18" width="6.8984375" customWidth="1"/>
    <col min="19" max="19" width="8" customWidth="1"/>
    <col min="20" max="20" width="9.5" customWidth="1"/>
    <col min="21" max="21" width="11.09765625" customWidth="1"/>
    <col min="22" max="22" width="10.8984375" customWidth="1"/>
    <col min="23" max="24" width="11.8984375" customWidth="1"/>
    <col min="25" max="25" width="12.19921875" customWidth="1"/>
    <col min="26" max="26" width="11.8984375" customWidth="1"/>
    <col min="27" max="27" width="9.8984375" customWidth="1"/>
    <col min="28" max="30" width="11.8984375" customWidth="1"/>
  </cols>
  <sheetData>
    <row r="1" spans="1:31" x14ac:dyDescent="0.3">
      <c r="A1" s="5"/>
      <c r="B1" s="5" t="s">
        <v>82</v>
      </c>
    </row>
    <row r="2" spans="1:31" ht="46.5" customHeight="1" x14ac:dyDescent="0.3">
      <c r="C2" s="4" t="s">
        <v>83</v>
      </c>
      <c r="D2" s="43" t="s">
        <v>84</v>
      </c>
      <c r="F2" s="44" t="s">
        <v>85</v>
      </c>
      <c r="H2" s="45" t="s">
        <v>86</v>
      </c>
      <c r="I2" s="46" t="s">
        <v>66</v>
      </c>
      <c r="J2" s="46" t="s">
        <v>87</v>
      </c>
      <c r="K2" s="47" t="s">
        <v>88</v>
      </c>
      <c r="L2" s="46" t="s">
        <v>89</v>
      </c>
      <c r="M2" s="46" t="s">
        <v>90</v>
      </c>
      <c r="N2" s="47" t="s">
        <v>91</v>
      </c>
      <c r="O2" s="46" t="s">
        <v>70</v>
      </c>
      <c r="P2" s="46" t="s">
        <v>78</v>
      </c>
      <c r="Q2" s="46" t="s">
        <v>92</v>
      </c>
      <c r="R2" s="47" t="s">
        <v>93</v>
      </c>
      <c r="S2" s="46" t="s">
        <v>80</v>
      </c>
      <c r="T2" s="46" t="s">
        <v>74</v>
      </c>
      <c r="U2" s="46" t="s">
        <v>94</v>
      </c>
      <c r="V2" s="46" t="s">
        <v>95</v>
      </c>
      <c r="W2" s="47" t="s">
        <v>96</v>
      </c>
      <c r="X2" s="47" t="s">
        <v>63</v>
      </c>
      <c r="Y2" s="46" t="s">
        <v>97</v>
      </c>
      <c r="Z2" s="46" t="s">
        <v>98</v>
      </c>
      <c r="AA2" s="46" t="s">
        <v>99</v>
      </c>
      <c r="AB2" s="46" t="s">
        <v>100</v>
      </c>
      <c r="AC2" s="46" t="s">
        <v>101</v>
      </c>
      <c r="AD2" s="48" t="s">
        <v>102</v>
      </c>
      <c r="AE2" s="48" t="s">
        <v>103</v>
      </c>
    </row>
    <row r="3" spans="1:31" s="5" customFormat="1" x14ac:dyDescent="0.3">
      <c r="A3" s="7" t="s">
        <v>104</v>
      </c>
      <c r="B3" s="7" t="s">
        <v>105</v>
      </c>
      <c r="C3" s="8" t="s">
        <v>106</v>
      </c>
      <c r="D3" s="8" t="s">
        <v>107</v>
      </c>
      <c r="E3" s="7" t="s">
        <v>108</v>
      </c>
      <c r="F3" s="7" t="s">
        <v>109</v>
      </c>
      <c r="G3" s="7" t="s">
        <v>110</v>
      </c>
      <c r="H3" s="7" t="s">
        <v>20</v>
      </c>
      <c r="I3" s="7" t="s">
        <v>67</v>
      </c>
      <c r="J3" s="7" t="s">
        <v>111</v>
      </c>
      <c r="K3" s="7" t="s">
        <v>60</v>
      </c>
      <c r="L3" s="7" t="s">
        <v>112</v>
      </c>
      <c r="M3" s="7" t="s">
        <v>69</v>
      </c>
      <c r="N3" s="7" t="s">
        <v>73</v>
      </c>
      <c r="O3" s="7" t="s">
        <v>71</v>
      </c>
      <c r="P3" s="7" t="s">
        <v>79</v>
      </c>
      <c r="Q3" s="7" t="s">
        <v>77</v>
      </c>
      <c r="R3" s="7" t="s">
        <v>62</v>
      </c>
      <c r="S3" s="7" t="s">
        <v>81</v>
      </c>
      <c r="T3" s="49" t="s">
        <v>75</v>
      </c>
      <c r="U3" s="49" t="s">
        <v>113</v>
      </c>
      <c r="V3" s="8" t="s">
        <v>114</v>
      </c>
      <c r="W3" s="49" t="s">
        <v>57</v>
      </c>
      <c r="X3" s="49" t="s">
        <v>64</v>
      </c>
      <c r="Y3" s="49" t="s">
        <v>115</v>
      </c>
      <c r="Z3" s="49" t="s">
        <v>116</v>
      </c>
      <c r="AA3" s="49" t="s">
        <v>117</v>
      </c>
      <c r="AB3" s="49" t="s">
        <v>118</v>
      </c>
      <c r="AC3" s="49" t="s">
        <v>119</v>
      </c>
      <c r="AD3" s="49" t="s">
        <v>120</v>
      </c>
      <c r="AE3" s="49" t="s">
        <v>121</v>
      </c>
    </row>
    <row r="4" spans="1:31" x14ac:dyDescent="0.3">
      <c r="A4" s="50" t="s">
        <v>122</v>
      </c>
      <c r="B4" s="50" t="s">
        <v>123</v>
      </c>
      <c r="C4" s="4">
        <v>0.98299999999999998</v>
      </c>
      <c r="D4" s="43">
        <f t="shared" ref="D4:D47" si="0">C4*1000</f>
        <v>983</v>
      </c>
      <c r="E4" s="51" t="s">
        <v>124</v>
      </c>
      <c r="F4">
        <v>1</v>
      </c>
      <c r="G4" s="52" t="s">
        <v>125</v>
      </c>
      <c r="H4" s="1" t="s">
        <v>126</v>
      </c>
      <c r="I4">
        <v>0</v>
      </c>
      <c r="J4">
        <v>0</v>
      </c>
      <c r="K4">
        <v>0</v>
      </c>
      <c r="L4">
        <v>100</v>
      </c>
      <c r="M4">
        <v>99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7760</v>
      </c>
    </row>
    <row r="5" spans="1:31" x14ac:dyDescent="0.3">
      <c r="A5" s="50" t="s">
        <v>122</v>
      </c>
      <c r="B5" s="50" t="s">
        <v>123</v>
      </c>
      <c r="C5" s="4">
        <v>1.1200000000000001</v>
      </c>
      <c r="D5" s="43">
        <f t="shared" si="0"/>
        <v>1120</v>
      </c>
      <c r="E5" s="51" t="s">
        <v>127</v>
      </c>
      <c r="F5">
        <v>1</v>
      </c>
      <c r="G5" s="52" t="s">
        <v>128</v>
      </c>
      <c r="H5" s="1" t="s">
        <v>129</v>
      </c>
      <c r="I5">
        <v>0</v>
      </c>
      <c r="J5">
        <v>0</v>
      </c>
      <c r="K5">
        <v>0</v>
      </c>
      <c r="L5">
        <v>100</v>
      </c>
      <c r="M5">
        <v>99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8170</v>
      </c>
    </row>
    <row r="6" spans="1:31" x14ac:dyDescent="0.3">
      <c r="A6" s="50" t="s">
        <v>122</v>
      </c>
      <c r="B6" s="50" t="s">
        <v>130</v>
      </c>
      <c r="C6" s="4">
        <v>0.25</v>
      </c>
      <c r="D6" s="43">
        <f t="shared" si="0"/>
        <v>250</v>
      </c>
      <c r="E6" s="51" t="s">
        <v>131</v>
      </c>
      <c r="F6">
        <v>1</v>
      </c>
      <c r="G6" s="52" t="s">
        <v>132</v>
      </c>
      <c r="H6" s="1" t="s">
        <v>133</v>
      </c>
      <c r="I6">
        <v>10.3</v>
      </c>
      <c r="J6">
        <v>8.3000000000000007</v>
      </c>
      <c r="K6">
        <v>13.8</v>
      </c>
      <c r="L6">
        <v>13.9</v>
      </c>
      <c r="M6">
        <v>11.954000000000001</v>
      </c>
      <c r="N6">
        <v>7.8</v>
      </c>
      <c r="O6">
        <v>27</v>
      </c>
      <c r="P6">
        <v>0.1</v>
      </c>
      <c r="Q6">
        <v>1.35</v>
      </c>
      <c r="R6">
        <v>0.21</v>
      </c>
      <c r="S6">
        <v>0.02</v>
      </c>
      <c r="T6">
        <v>0.08</v>
      </c>
      <c r="U6">
        <v>0.8</v>
      </c>
      <c r="V6">
        <v>1.35</v>
      </c>
      <c r="W6">
        <v>2370</v>
      </c>
      <c r="X6">
        <v>0.43601099999999998</v>
      </c>
      <c r="Y6">
        <v>0.20651700000000001</v>
      </c>
      <c r="Z6">
        <v>0.36225000000000002</v>
      </c>
      <c r="AA6">
        <v>0.34210200000000002</v>
      </c>
      <c r="AB6">
        <v>0.120888</v>
      </c>
      <c r="AC6">
        <v>0.32844000000000001</v>
      </c>
      <c r="AD6">
        <v>0.50853000000000004</v>
      </c>
      <c r="AE6">
        <v>0.88830600000000004</v>
      </c>
    </row>
    <row r="7" spans="1:31" x14ac:dyDescent="0.3">
      <c r="A7" s="50" t="s">
        <v>134</v>
      </c>
      <c r="B7" s="50" t="s">
        <v>135</v>
      </c>
      <c r="C7" s="4">
        <v>0.17499999999999999</v>
      </c>
      <c r="D7" s="43">
        <f t="shared" si="0"/>
        <v>175</v>
      </c>
      <c r="E7" s="51" t="s">
        <v>136</v>
      </c>
      <c r="F7">
        <v>1</v>
      </c>
      <c r="G7" s="52" t="s">
        <v>137</v>
      </c>
      <c r="H7" s="1" t="s">
        <v>138</v>
      </c>
      <c r="I7">
        <v>9.5</v>
      </c>
      <c r="J7">
        <v>2.8</v>
      </c>
      <c r="K7">
        <v>9.9</v>
      </c>
      <c r="L7">
        <v>4.9000000000000004</v>
      </c>
      <c r="M7">
        <v>4.41</v>
      </c>
      <c r="N7">
        <v>12.8</v>
      </c>
      <c r="O7">
        <v>36.1</v>
      </c>
      <c r="P7">
        <v>0.08</v>
      </c>
      <c r="Q7">
        <v>0.33</v>
      </c>
      <c r="R7">
        <v>0.09</v>
      </c>
      <c r="S7">
        <v>0.02</v>
      </c>
      <c r="T7">
        <v>0.08</v>
      </c>
      <c r="U7">
        <v>0.12</v>
      </c>
      <c r="V7">
        <v>0.36</v>
      </c>
      <c r="W7">
        <v>1980</v>
      </c>
      <c r="X7">
        <v>0.30347459999999998</v>
      </c>
      <c r="Y7">
        <v>0.13804559999999999</v>
      </c>
      <c r="Z7">
        <v>0.35675639999999997</v>
      </c>
      <c r="AA7">
        <v>0.2409</v>
      </c>
      <c r="AB7">
        <v>0.1027026</v>
      </c>
      <c r="AC7">
        <v>0.2910875</v>
      </c>
      <c r="AD7">
        <v>0.39240367346938798</v>
      </c>
      <c r="AE7">
        <v>0.56628000000000001</v>
      </c>
    </row>
    <row r="8" spans="1:31" x14ac:dyDescent="0.3">
      <c r="A8" s="50" t="s">
        <v>134</v>
      </c>
      <c r="B8" s="50" t="s">
        <v>135</v>
      </c>
      <c r="C8" s="4">
        <v>0.222</v>
      </c>
      <c r="D8" s="43">
        <f t="shared" si="0"/>
        <v>222</v>
      </c>
      <c r="E8" s="51" t="s">
        <v>139</v>
      </c>
      <c r="F8">
        <v>1</v>
      </c>
      <c r="G8" s="52" t="s">
        <v>140</v>
      </c>
      <c r="H8" s="1" t="s">
        <v>141</v>
      </c>
      <c r="I8">
        <v>10.1</v>
      </c>
      <c r="J8">
        <v>2.2000000000000002</v>
      </c>
      <c r="K8">
        <v>11.3</v>
      </c>
      <c r="L8">
        <v>1.7</v>
      </c>
      <c r="M8">
        <v>1.19</v>
      </c>
      <c r="N8">
        <v>4.7</v>
      </c>
      <c r="O8">
        <v>51.9</v>
      </c>
      <c r="P8">
        <v>0.06</v>
      </c>
      <c r="Q8">
        <v>0.32</v>
      </c>
      <c r="R8">
        <v>0.1</v>
      </c>
      <c r="S8">
        <v>0.02</v>
      </c>
      <c r="T8">
        <v>0.12</v>
      </c>
      <c r="U8">
        <v>0.1</v>
      </c>
      <c r="V8">
        <v>0.4</v>
      </c>
      <c r="W8">
        <v>2390</v>
      </c>
      <c r="X8">
        <v>0.31750243902439002</v>
      </c>
      <c r="Y8">
        <v>0.15605894736842099</v>
      </c>
      <c r="Z8">
        <v>0.35488779999999998</v>
      </c>
      <c r="AA8">
        <v>0.29548370000000002</v>
      </c>
      <c r="AB8">
        <v>0.10847999999999999</v>
      </c>
      <c r="AC8">
        <v>0.320355</v>
      </c>
      <c r="AD8">
        <v>0.44296000000000002</v>
      </c>
      <c r="AE8">
        <v>0.4660572</v>
      </c>
    </row>
    <row r="9" spans="1:31" x14ac:dyDescent="0.3">
      <c r="A9" s="50" t="s">
        <v>134</v>
      </c>
      <c r="B9" s="50" t="s">
        <v>135</v>
      </c>
      <c r="C9" s="4">
        <v>0.20599999999999999</v>
      </c>
      <c r="D9" s="43">
        <f t="shared" si="0"/>
        <v>206</v>
      </c>
      <c r="E9" s="51" t="s">
        <v>142</v>
      </c>
      <c r="F9">
        <v>1</v>
      </c>
      <c r="G9" s="52" t="s">
        <v>143</v>
      </c>
      <c r="H9" s="1" t="s">
        <v>144</v>
      </c>
      <c r="I9">
        <v>10.6</v>
      </c>
      <c r="J9">
        <v>1.6</v>
      </c>
      <c r="K9">
        <v>9.4</v>
      </c>
      <c r="L9">
        <v>1.3</v>
      </c>
      <c r="M9">
        <v>0.91</v>
      </c>
      <c r="N9">
        <v>2.2999999999999998</v>
      </c>
      <c r="O9">
        <v>55.3</v>
      </c>
      <c r="P9">
        <v>0.04</v>
      </c>
      <c r="Q9">
        <v>0.3</v>
      </c>
      <c r="R9">
        <v>0.1</v>
      </c>
      <c r="S9">
        <v>0.02</v>
      </c>
      <c r="T9">
        <v>0.03</v>
      </c>
      <c r="U9">
        <v>0.09</v>
      </c>
      <c r="V9">
        <v>0.4</v>
      </c>
      <c r="W9">
        <v>2470</v>
      </c>
      <c r="X9">
        <v>0.26185714285714301</v>
      </c>
      <c r="Y9">
        <v>0.12831000000000001</v>
      </c>
      <c r="Z9">
        <v>0.31057105263157903</v>
      </c>
      <c r="AA9">
        <v>0.23335500000000001</v>
      </c>
      <c r="AB9">
        <v>7.7155199999999993E-2</v>
      </c>
      <c r="AC9">
        <v>0.24179999999999999</v>
      </c>
      <c r="AD9">
        <v>0.32862400000000003</v>
      </c>
      <c r="AE9">
        <v>0.35720000000000002</v>
      </c>
    </row>
    <row r="10" spans="1:31" x14ac:dyDescent="0.3">
      <c r="A10" s="50" t="s">
        <v>122</v>
      </c>
      <c r="B10" s="50" t="s">
        <v>145</v>
      </c>
      <c r="C10" s="4">
        <f>C11+0.02</f>
        <v>0.27300000000000002</v>
      </c>
      <c r="D10" s="43">
        <f t="shared" si="0"/>
        <v>273</v>
      </c>
      <c r="E10" s="51" t="s">
        <v>146</v>
      </c>
      <c r="F10">
        <v>1</v>
      </c>
      <c r="G10" s="52" t="s">
        <v>147</v>
      </c>
      <c r="H10" s="1" t="s">
        <v>148</v>
      </c>
      <c r="I10">
        <v>8.4</v>
      </c>
      <c r="J10">
        <v>6.4</v>
      </c>
      <c r="K10">
        <v>29.7</v>
      </c>
      <c r="L10">
        <v>12.7</v>
      </c>
      <c r="M10">
        <v>10.16</v>
      </c>
      <c r="N10">
        <v>11.3</v>
      </c>
      <c r="O10">
        <v>0</v>
      </c>
      <c r="P10">
        <v>0.7</v>
      </c>
      <c r="Q10">
        <v>1.1499999999999999</v>
      </c>
      <c r="R10">
        <v>0.37</v>
      </c>
      <c r="S10">
        <v>0.06</v>
      </c>
      <c r="T10">
        <v>0.04</v>
      </c>
      <c r="U10">
        <v>0.48</v>
      </c>
      <c r="V10">
        <v>1.2</v>
      </c>
      <c r="W10">
        <v>2190</v>
      </c>
      <c r="X10">
        <v>1.2</v>
      </c>
      <c r="Y10">
        <v>0.5</v>
      </c>
      <c r="Z10">
        <v>1.03</v>
      </c>
      <c r="AA10">
        <v>0.93</v>
      </c>
      <c r="AB10">
        <v>0.28999999999999998</v>
      </c>
      <c r="AC10">
        <v>0.92</v>
      </c>
      <c r="AD10">
        <v>1.1200000000000001</v>
      </c>
      <c r="AE10">
        <v>1.38</v>
      </c>
    </row>
    <row r="11" spans="1:31" x14ac:dyDescent="0.3">
      <c r="A11" s="50" t="s">
        <v>122</v>
      </c>
      <c r="B11" s="50" t="s">
        <v>145</v>
      </c>
      <c r="C11" s="4">
        <v>0.253</v>
      </c>
      <c r="D11" s="43">
        <f t="shared" si="0"/>
        <v>253</v>
      </c>
      <c r="E11" s="51" t="s">
        <v>149</v>
      </c>
      <c r="F11">
        <v>1</v>
      </c>
      <c r="G11" s="52" t="s">
        <v>150</v>
      </c>
      <c r="H11" s="1" t="s">
        <v>151</v>
      </c>
      <c r="I11">
        <v>11.5</v>
      </c>
      <c r="J11">
        <v>6.8</v>
      </c>
      <c r="K11">
        <v>36</v>
      </c>
      <c r="L11">
        <v>2.2000000000000002</v>
      </c>
      <c r="M11">
        <v>1.65</v>
      </c>
      <c r="N11">
        <v>11.8</v>
      </c>
      <c r="O11">
        <v>0</v>
      </c>
      <c r="P11">
        <v>0.7</v>
      </c>
      <c r="Q11">
        <v>1.1000000000000001</v>
      </c>
      <c r="R11">
        <v>0.31</v>
      </c>
      <c r="S11">
        <v>0.05</v>
      </c>
      <c r="T11">
        <v>0.08</v>
      </c>
      <c r="U11">
        <v>0.42</v>
      </c>
      <c r="V11">
        <v>1.27</v>
      </c>
      <c r="W11">
        <v>1605</v>
      </c>
      <c r="X11">
        <v>1.51</v>
      </c>
      <c r="Y11">
        <v>0.62</v>
      </c>
      <c r="Z11">
        <v>1.28</v>
      </c>
      <c r="AA11">
        <v>1.1599999999999999</v>
      </c>
      <c r="AB11">
        <v>0.37</v>
      </c>
      <c r="AC11">
        <v>1.08</v>
      </c>
      <c r="AD11">
        <v>1.4</v>
      </c>
      <c r="AE11">
        <v>1.82</v>
      </c>
    </row>
    <row r="12" spans="1:31" x14ac:dyDescent="0.3">
      <c r="A12" s="50" t="s">
        <v>122</v>
      </c>
      <c r="B12" s="50" t="s">
        <v>130</v>
      </c>
      <c r="C12" s="4">
        <v>0.20799999999999999</v>
      </c>
      <c r="D12" s="43">
        <f t="shared" si="0"/>
        <v>208</v>
      </c>
      <c r="E12" s="51" t="s">
        <v>152</v>
      </c>
      <c r="F12">
        <v>1</v>
      </c>
      <c r="G12" s="52" t="s">
        <v>153</v>
      </c>
      <c r="H12" s="1" t="s">
        <v>154</v>
      </c>
      <c r="I12">
        <v>12.6</v>
      </c>
      <c r="J12">
        <v>5.4</v>
      </c>
      <c r="K12">
        <v>15.4</v>
      </c>
      <c r="L12">
        <v>3.3</v>
      </c>
      <c r="M12">
        <v>2.3759999999999999</v>
      </c>
      <c r="N12">
        <v>11.1</v>
      </c>
      <c r="O12">
        <v>15</v>
      </c>
      <c r="P12">
        <v>0.14000000000000001</v>
      </c>
      <c r="Q12">
        <v>1</v>
      </c>
      <c r="R12">
        <v>0.2</v>
      </c>
      <c r="S12">
        <v>0.03</v>
      </c>
      <c r="T12">
        <v>0.08</v>
      </c>
      <c r="U12">
        <v>0.38</v>
      </c>
      <c r="V12">
        <v>1.18</v>
      </c>
      <c r="W12">
        <v>1430</v>
      </c>
      <c r="X12">
        <v>0.44019360000000002</v>
      </c>
      <c r="Y12">
        <v>0.18258240000000001</v>
      </c>
      <c r="Z12">
        <v>0.4158</v>
      </c>
      <c r="AA12">
        <v>0.33790680000000001</v>
      </c>
      <c r="AB12">
        <v>0.16170000000000001</v>
      </c>
      <c r="AC12">
        <v>0.36729000000000001</v>
      </c>
      <c r="AD12">
        <v>0.51375939999999998</v>
      </c>
      <c r="AE12">
        <v>0.84084000000000003</v>
      </c>
    </row>
    <row r="13" spans="1:31" x14ac:dyDescent="0.3">
      <c r="A13" s="50" t="s">
        <v>134</v>
      </c>
      <c r="B13" s="50" t="s">
        <v>130</v>
      </c>
      <c r="C13" s="4">
        <v>0.27900000000000003</v>
      </c>
      <c r="D13" s="43">
        <f t="shared" si="0"/>
        <v>279</v>
      </c>
      <c r="E13" s="51" t="s">
        <v>155</v>
      </c>
      <c r="F13">
        <v>1</v>
      </c>
      <c r="G13" s="6" t="s">
        <v>156</v>
      </c>
      <c r="H13" s="1" t="s">
        <v>157</v>
      </c>
      <c r="I13">
        <v>9.6</v>
      </c>
      <c r="J13">
        <v>4</v>
      </c>
      <c r="K13">
        <v>27.4</v>
      </c>
      <c r="L13">
        <v>12.5</v>
      </c>
      <c r="M13">
        <v>9.75</v>
      </c>
      <c r="N13">
        <v>6.7</v>
      </c>
      <c r="O13">
        <v>6.8</v>
      </c>
      <c r="P13">
        <v>0.03</v>
      </c>
      <c r="Q13">
        <v>0.8</v>
      </c>
      <c r="R13">
        <v>0.4</v>
      </c>
      <c r="S13">
        <v>0.12</v>
      </c>
      <c r="T13">
        <v>0.24</v>
      </c>
      <c r="U13">
        <v>0.32</v>
      </c>
      <c r="V13">
        <v>1.05</v>
      </c>
      <c r="W13">
        <v>2065</v>
      </c>
      <c r="X13">
        <v>0.52717599999999998</v>
      </c>
      <c r="Y13">
        <v>0.43138559999999998</v>
      </c>
      <c r="Z13">
        <v>0.79734000000000005</v>
      </c>
      <c r="AA13">
        <v>0.70965999999999996</v>
      </c>
      <c r="AB13">
        <v>0.15612519999999999</v>
      </c>
      <c r="AC13">
        <v>0.72796320000000003</v>
      </c>
      <c r="AD13">
        <v>0.99667499999999998</v>
      </c>
      <c r="AE13">
        <v>0.91844800000000004</v>
      </c>
    </row>
    <row r="14" spans="1:31" x14ac:dyDescent="0.3">
      <c r="A14" s="50" t="s">
        <v>122</v>
      </c>
      <c r="B14" t="s">
        <v>158</v>
      </c>
      <c r="C14" s="4">
        <v>2.5499999999999998</v>
      </c>
      <c r="D14" s="43">
        <f t="shared" si="0"/>
        <v>2550</v>
      </c>
      <c r="E14" s="51" t="s">
        <v>159</v>
      </c>
      <c r="F14">
        <v>1</v>
      </c>
      <c r="G14" s="52" t="s">
        <v>160</v>
      </c>
      <c r="H14" s="1" t="s">
        <v>161</v>
      </c>
      <c r="I14">
        <v>0.5</v>
      </c>
      <c r="J14">
        <v>0.5</v>
      </c>
      <c r="K14">
        <v>58.4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3800</v>
      </c>
      <c r="X14">
        <v>0</v>
      </c>
      <c r="Y14">
        <v>99</v>
      </c>
      <c r="Z14">
        <v>99</v>
      </c>
      <c r="AA14">
        <v>0</v>
      </c>
      <c r="AB14">
        <v>0</v>
      </c>
      <c r="AC14">
        <v>0</v>
      </c>
      <c r="AD14">
        <v>0</v>
      </c>
      <c r="AE14">
        <v>0</v>
      </c>
    </row>
    <row r="15" spans="1:31" x14ac:dyDescent="0.3">
      <c r="A15" s="50" t="s">
        <v>122</v>
      </c>
      <c r="B15" s="50" t="s">
        <v>162</v>
      </c>
      <c r="C15" s="4">
        <v>0.65</v>
      </c>
      <c r="D15" s="43">
        <f t="shared" si="0"/>
        <v>650</v>
      </c>
      <c r="E15" s="51" t="s">
        <v>163</v>
      </c>
      <c r="F15">
        <v>1</v>
      </c>
      <c r="G15" s="52" t="s">
        <v>164</v>
      </c>
      <c r="H15" s="1" t="s">
        <v>165</v>
      </c>
      <c r="I15">
        <v>2</v>
      </c>
      <c r="J15">
        <v>80</v>
      </c>
      <c r="K15">
        <v>0</v>
      </c>
      <c r="L15">
        <v>0</v>
      </c>
      <c r="M15">
        <v>0</v>
      </c>
      <c r="N15">
        <v>0</v>
      </c>
      <c r="O15">
        <v>0</v>
      </c>
      <c r="P15">
        <v>25</v>
      </c>
      <c r="Q15">
        <v>17.7</v>
      </c>
      <c r="R15">
        <v>12.744</v>
      </c>
      <c r="S15">
        <v>0.08</v>
      </c>
      <c r="T15">
        <v>0.3</v>
      </c>
      <c r="U15">
        <v>0.6</v>
      </c>
      <c r="V15">
        <v>0.1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</row>
    <row r="16" spans="1:31" x14ac:dyDescent="0.3">
      <c r="A16" s="50" t="s">
        <v>122</v>
      </c>
      <c r="B16" s="50" t="s">
        <v>162</v>
      </c>
      <c r="C16" s="4">
        <v>0.82499999999999996</v>
      </c>
      <c r="D16" s="43">
        <f t="shared" si="0"/>
        <v>825</v>
      </c>
      <c r="E16" s="51" t="s">
        <v>166</v>
      </c>
      <c r="F16">
        <v>1</v>
      </c>
      <c r="G16" s="52" t="s">
        <v>167</v>
      </c>
      <c r="H16" s="1" t="s">
        <v>168</v>
      </c>
      <c r="I16">
        <v>2</v>
      </c>
      <c r="J16">
        <v>78</v>
      </c>
      <c r="K16">
        <v>0</v>
      </c>
      <c r="L16">
        <v>0</v>
      </c>
      <c r="M16">
        <v>0</v>
      </c>
      <c r="N16">
        <v>0</v>
      </c>
      <c r="O16">
        <v>0</v>
      </c>
      <c r="P16">
        <v>16.899999999999999</v>
      </c>
      <c r="Q16">
        <v>22.7</v>
      </c>
      <c r="R16">
        <v>18.84</v>
      </c>
      <c r="S16">
        <v>0.18</v>
      </c>
      <c r="T16">
        <v>0.3</v>
      </c>
      <c r="U16">
        <v>0.6</v>
      </c>
      <c r="V16">
        <v>0.13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</row>
    <row r="17" spans="1:31" x14ac:dyDescent="0.3">
      <c r="A17" s="50" t="s">
        <v>122</v>
      </c>
      <c r="B17" s="50" t="s">
        <v>169</v>
      </c>
      <c r="C17" s="4">
        <v>0.35199999999999998</v>
      </c>
      <c r="D17" s="43">
        <f t="shared" si="0"/>
        <v>352</v>
      </c>
      <c r="E17" s="51" t="s">
        <v>170</v>
      </c>
      <c r="F17">
        <v>1</v>
      </c>
      <c r="G17" s="52" t="s">
        <v>171</v>
      </c>
      <c r="H17" s="1" t="s">
        <v>172</v>
      </c>
      <c r="I17">
        <v>15</v>
      </c>
      <c r="J17">
        <v>2.7</v>
      </c>
      <c r="K17">
        <v>4.5</v>
      </c>
      <c r="L17">
        <v>0.7</v>
      </c>
      <c r="N17">
        <v>7.5</v>
      </c>
      <c r="O17">
        <v>1</v>
      </c>
      <c r="P17">
        <v>0.45</v>
      </c>
      <c r="Q17">
        <v>0.11</v>
      </c>
      <c r="R17">
        <v>0.02</v>
      </c>
      <c r="S17">
        <v>0.03</v>
      </c>
      <c r="T17">
        <v>0.16</v>
      </c>
      <c r="U17">
        <v>7.0000000000000007E-2</v>
      </c>
      <c r="V17">
        <v>0.75</v>
      </c>
      <c r="W17">
        <v>1320</v>
      </c>
    </row>
    <row r="18" spans="1:31" x14ac:dyDescent="0.3">
      <c r="A18" s="50" t="s">
        <v>122</v>
      </c>
      <c r="B18" s="50" t="s">
        <v>145</v>
      </c>
      <c r="C18" s="4">
        <v>0.19500000000000001</v>
      </c>
      <c r="D18" s="43">
        <f t="shared" si="0"/>
        <v>195</v>
      </c>
      <c r="E18" s="51" t="s">
        <v>173</v>
      </c>
      <c r="F18">
        <v>1</v>
      </c>
      <c r="G18" s="52" t="s">
        <v>174</v>
      </c>
      <c r="H18" s="1" t="s">
        <v>175</v>
      </c>
      <c r="I18">
        <v>10.6</v>
      </c>
      <c r="J18">
        <v>6</v>
      </c>
      <c r="K18">
        <v>28</v>
      </c>
      <c r="L18">
        <v>1.3</v>
      </c>
      <c r="M18">
        <v>0.91</v>
      </c>
      <c r="N18">
        <v>26</v>
      </c>
      <c r="O18">
        <v>1.8</v>
      </c>
      <c r="P18">
        <v>0.4</v>
      </c>
      <c r="Q18">
        <v>0.9</v>
      </c>
      <c r="R18">
        <v>0.14000000000000001</v>
      </c>
      <c r="S18">
        <v>0.03</v>
      </c>
      <c r="T18">
        <v>0.1</v>
      </c>
      <c r="U18">
        <v>0.54</v>
      </c>
      <c r="V18">
        <v>1.35</v>
      </c>
      <c r="W18">
        <v>1165</v>
      </c>
      <c r="X18">
        <v>0.79</v>
      </c>
      <c r="Y18">
        <v>0.54</v>
      </c>
      <c r="Z18">
        <v>0.93</v>
      </c>
      <c r="AA18">
        <v>0.8</v>
      </c>
      <c r="AB18">
        <v>0.28999999999999998</v>
      </c>
      <c r="AC18">
        <v>0.93</v>
      </c>
      <c r="AD18">
        <v>1.1100000000000001</v>
      </c>
      <c r="AE18">
        <v>2.04</v>
      </c>
    </row>
    <row r="19" spans="1:31" x14ac:dyDescent="0.3">
      <c r="A19" s="50" t="s">
        <v>122</v>
      </c>
      <c r="B19" s="50" t="s">
        <v>145</v>
      </c>
      <c r="C19" s="4">
        <v>0.25</v>
      </c>
      <c r="D19" s="43">
        <f t="shared" si="0"/>
        <v>250</v>
      </c>
      <c r="E19" s="51" t="s">
        <v>176</v>
      </c>
      <c r="F19">
        <v>1</v>
      </c>
      <c r="G19" s="52" t="s">
        <v>177</v>
      </c>
      <c r="H19" s="1" t="s">
        <v>178</v>
      </c>
      <c r="I19">
        <v>9.6</v>
      </c>
      <c r="J19">
        <v>6.4</v>
      </c>
      <c r="K19">
        <v>36</v>
      </c>
      <c r="L19">
        <v>1.1000000000000001</v>
      </c>
      <c r="M19">
        <v>0.77</v>
      </c>
      <c r="N19">
        <v>18.2</v>
      </c>
      <c r="O19">
        <v>1.8</v>
      </c>
      <c r="P19">
        <v>0.4</v>
      </c>
      <c r="Q19">
        <v>1.1499999999999999</v>
      </c>
      <c r="R19">
        <v>0.18</v>
      </c>
      <c r="S19">
        <v>0.03</v>
      </c>
      <c r="T19">
        <v>0.14000000000000001</v>
      </c>
      <c r="U19">
        <v>0.57999999999999996</v>
      </c>
      <c r="V19">
        <v>1.6</v>
      </c>
      <c r="W19">
        <v>1400</v>
      </c>
      <c r="X19">
        <v>1.04</v>
      </c>
      <c r="Y19">
        <v>0.72</v>
      </c>
      <c r="Z19">
        <v>1.24</v>
      </c>
      <c r="AA19">
        <v>1.06</v>
      </c>
      <c r="AB19">
        <v>0.39</v>
      </c>
      <c r="AC19">
        <v>1.22</v>
      </c>
      <c r="AD19">
        <v>1.46</v>
      </c>
      <c r="AE19">
        <v>2.74</v>
      </c>
    </row>
    <row r="20" spans="1:31" x14ac:dyDescent="0.3">
      <c r="A20" s="50" t="s">
        <v>122</v>
      </c>
      <c r="B20" s="50" t="s">
        <v>145</v>
      </c>
      <c r="C20" s="4">
        <v>0.45</v>
      </c>
      <c r="D20" s="43">
        <f t="shared" si="0"/>
        <v>450</v>
      </c>
      <c r="E20" s="51" t="s">
        <v>179</v>
      </c>
      <c r="F20">
        <v>1</v>
      </c>
      <c r="G20" s="52" t="s">
        <v>180</v>
      </c>
      <c r="H20" s="1" t="s">
        <v>181</v>
      </c>
      <c r="I20">
        <v>4.4000000000000004</v>
      </c>
      <c r="J20">
        <v>3.2</v>
      </c>
      <c r="K20">
        <v>16.399999999999999</v>
      </c>
      <c r="L20">
        <v>41.7</v>
      </c>
      <c r="M20">
        <v>39.615000000000002</v>
      </c>
      <c r="N20">
        <v>17.600000000000001</v>
      </c>
      <c r="O20">
        <v>0.5</v>
      </c>
      <c r="P20">
        <v>0.27</v>
      </c>
      <c r="Q20">
        <v>0.5</v>
      </c>
      <c r="R20">
        <v>0.08</v>
      </c>
      <c r="S20">
        <v>0.02</v>
      </c>
      <c r="T20">
        <v>0.06</v>
      </c>
      <c r="U20">
        <v>0.33</v>
      </c>
      <c r="V20">
        <v>0.84</v>
      </c>
      <c r="W20">
        <v>3530</v>
      </c>
      <c r="X20">
        <v>0.47</v>
      </c>
      <c r="Y20">
        <v>0.34</v>
      </c>
      <c r="Z20">
        <v>0.57999999999999996</v>
      </c>
      <c r="AA20">
        <v>0.48</v>
      </c>
      <c r="AB20">
        <v>0.18</v>
      </c>
      <c r="AC20">
        <v>0.56000000000000005</v>
      </c>
      <c r="AD20">
        <v>0.65</v>
      </c>
      <c r="AE20">
        <v>1.21</v>
      </c>
    </row>
    <row r="21" spans="1:31" x14ac:dyDescent="0.3">
      <c r="A21" s="50" t="s">
        <v>122</v>
      </c>
      <c r="B21" s="50" t="s">
        <v>123</v>
      </c>
      <c r="C21" s="4">
        <v>0.94499999999999995</v>
      </c>
      <c r="D21" s="43">
        <f t="shared" si="0"/>
        <v>945</v>
      </c>
      <c r="E21" s="51" t="s">
        <v>182</v>
      </c>
      <c r="F21">
        <v>1</v>
      </c>
      <c r="G21" s="52" t="s">
        <v>183</v>
      </c>
      <c r="H21" s="1" t="s">
        <v>184</v>
      </c>
      <c r="I21">
        <v>0</v>
      </c>
      <c r="J21">
        <v>0</v>
      </c>
      <c r="K21">
        <v>0</v>
      </c>
      <c r="L21">
        <v>100</v>
      </c>
      <c r="M21">
        <v>100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7470</v>
      </c>
    </row>
    <row r="22" spans="1:31" x14ac:dyDescent="0.3">
      <c r="A22" s="50" t="s">
        <v>122</v>
      </c>
      <c r="B22" s="50" t="s">
        <v>145</v>
      </c>
      <c r="C22" s="4">
        <v>0.3</v>
      </c>
      <c r="D22" s="43">
        <f t="shared" si="0"/>
        <v>300</v>
      </c>
      <c r="E22" s="51" t="s">
        <v>185</v>
      </c>
      <c r="F22">
        <v>1</v>
      </c>
      <c r="G22" s="52" t="s">
        <v>186</v>
      </c>
      <c r="H22" s="1" t="s">
        <v>187</v>
      </c>
      <c r="I22">
        <v>10.7</v>
      </c>
      <c r="J22">
        <v>2.8</v>
      </c>
      <c r="K22">
        <v>21.5</v>
      </c>
      <c r="L22">
        <v>1</v>
      </c>
      <c r="M22">
        <v>0.8</v>
      </c>
      <c r="N22">
        <v>6</v>
      </c>
      <c r="O22">
        <v>42.5</v>
      </c>
      <c r="P22">
        <v>0.08</v>
      </c>
      <c r="Q22">
        <v>0.4</v>
      </c>
      <c r="R22">
        <v>0.18</v>
      </c>
      <c r="S22">
        <v>0.02</v>
      </c>
      <c r="T22">
        <v>7.0000000000000007E-2</v>
      </c>
      <c r="U22">
        <v>0.12</v>
      </c>
      <c r="V22">
        <v>0.96</v>
      </c>
      <c r="W22">
        <v>2350</v>
      </c>
      <c r="X22">
        <v>1.28</v>
      </c>
      <c r="Y22">
        <v>0.17</v>
      </c>
      <c r="Z22">
        <v>0.38</v>
      </c>
      <c r="AA22">
        <v>0.63</v>
      </c>
      <c r="AB22">
        <v>0.14000000000000001</v>
      </c>
      <c r="AC22">
        <v>0.71</v>
      </c>
      <c r="AD22">
        <v>0.79</v>
      </c>
      <c r="AE22">
        <v>1.63</v>
      </c>
    </row>
    <row r="23" spans="1:31" x14ac:dyDescent="0.3">
      <c r="A23" s="50" t="s">
        <v>122</v>
      </c>
      <c r="B23" s="50" t="s">
        <v>130</v>
      </c>
      <c r="C23" s="4">
        <v>0.218</v>
      </c>
      <c r="D23" s="43">
        <f t="shared" si="0"/>
        <v>218</v>
      </c>
      <c r="E23" s="51" t="s">
        <v>188</v>
      </c>
      <c r="F23">
        <v>1</v>
      </c>
      <c r="G23" s="52" t="s">
        <v>189</v>
      </c>
      <c r="H23" s="1" t="s">
        <v>190</v>
      </c>
      <c r="I23">
        <v>11.8</v>
      </c>
      <c r="J23">
        <v>3.9</v>
      </c>
      <c r="K23">
        <v>14.7</v>
      </c>
      <c r="L23">
        <v>3.5</v>
      </c>
      <c r="M23">
        <v>2.52</v>
      </c>
      <c r="N23">
        <v>8</v>
      </c>
      <c r="O23">
        <v>29.2</v>
      </c>
      <c r="P23">
        <v>0.12</v>
      </c>
      <c r="Q23">
        <v>0.75</v>
      </c>
      <c r="R23">
        <v>0.15</v>
      </c>
      <c r="S23">
        <v>0.03</v>
      </c>
      <c r="T23">
        <v>0.06</v>
      </c>
      <c r="U23">
        <v>0.3</v>
      </c>
      <c r="V23">
        <v>1</v>
      </c>
      <c r="W23">
        <v>1915</v>
      </c>
      <c r="X23">
        <v>0.44352839999999999</v>
      </c>
      <c r="Y23">
        <v>0.18322079999999999</v>
      </c>
      <c r="Z23">
        <v>0.42336000000000001</v>
      </c>
      <c r="AA23">
        <v>0.34124579999999999</v>
      </c>
      <c r="AB23">
        <v>0.16464000000000001</v>
      </c>
      <c r="AC23">
        <v>0.36929339999999999</v>
      </c>
      <c r="AD23">
        <v>0.52399620000000002</v>
      </c>
      <c r="AE23">
        <v>0.85994999999999999</v>
      </c>
    </row>
    <row r="24" spans="1:31" x14ac:dyDescent="0.3">
      <c r="A24" s="50" t="s">
        <v>122</v>
      </c>
      <c r="B24" s="50" t="s">
        <v>130</v>
      </c>
      <c r="C24" s="4">
        <v>0.22500000000000001</v>
      </c>
      <c r="D24" s="43">
        <f t="shared" si="0"/>
        <v>225</v>
      </c>
      <c r="E24" s="51" t="s">
        <v>191</v>
      </c>
      <c r="F24">
        <v>1</v>
      </c>
      <c r="G24" s="6" t="s">
        <v>192</v>
      </c>
      <c r="H24" s="1" t="s">
        <v>193</v>
      </c>
      <c r="I24">
        <v>9.1999999999999993</v>
      </c>
      <c r="J24">
        <v>2.5</v>
      </c>
      <c r="K24">
        <v>10.4</v>
      </c>
      <c r="L24">
        <v>9.5</v>
      </c>
      <c r="M24">
        <v>9.31</v>
      </c>
      <c r="N24">
        <v>2</v>
      </c>
      <c r="O24">
        <v>46.5</v>
      </c>
      <c r="P24">
        <v>0.1</v>
      </c>
      <c r="Q24">
        <v>0.3</v>
      </c>
      <c r="R24">
        <v>0.13</v>
      </c>
      <c r="S24">
        <v>0.35</v>
      </c>
      <c r="T24">
        <v>0.9</v>
      </c>
      <c r="U24">
        <v>0.04</v>
      </c>
      <c r="V24">
        <v>0.2</v>
      </c>
      <c r="W24">
        <v>2900</v>
      </c>
      <c r="X24">
        <v>0.24327679999999999</v>
      </c>
      <c r="Y24">
        <v>0.14643200000000001</v>
      </c>
      <c r="Z24">
        <v>0.32947199999999999</v>
      </c>
      <c r="AA24">
        <v>0.28048800000000002</v>
      </c>
      <c r="AB24">
        <v>0.100672</v>
      </c>
      <c r="AC24">
        <v>0.33784399999999998</v>
      </c>
      <c r="AD24">
        <v>0.40716000000000002</v>
      </c>
      <c r="AE24">
        <v>0.40354079999999998</v>
      </c>
    </row>
    <row r="25" spans="1:31" x14ac:dyDescent="0.3">
      <c r="A25" s="50" t="s">
        <v>122</v>
      </c>
      <c r="B25" s="50" t="s">
        <v>130</v>
      </c>
      <c r="C25" s="4">
        <v>0.248</v>
      </c>
      <c r="D25" s="43">
        <f t="shared" si="0"/>
        <v>248</v>
      </c>
      <c r="E25" s="51" t="s">
        <v>194</v>
      </c>
      <c r="F25">
        <v>1</v>
      </c>
      <c r="G25" s="52" t="s">
        <v>195</v>
      </c>
      <c r="H25" s="1" t="s">
        <v>196</v>
      </c>
      <c r="I25">
        <v>13.7</v>
      </c>
      <c r="J25">
        <v>1.9</v>
      </c>
      <c r="K25">
        <v>8.3000000000000007</v>
      </c>
      <c r="L25">
        <v>6</v>
      </c>
      <c r="M25">
        <v>4.8</v>
      </c>
      <c r="N25">
        <v>3.5</v>
      </c>
      <c r="O25">
        <v>51.3</v>
      </c>
      <c r="P25">
        <v>0.13</v>
      </c>
      <c r="Q25">
        <v>0.48</v>
      </c>
      <c r="R25">
        <v>0.18</v>
      </c>
      <c r="S25">
        <v>0.04</v>
      </c>
      <c r="T25">
        <v>0.09</v>
      </c>
      <c r="U25">
        <v>0.22</v>
      </c>
      <c r="V25">
        <v>0.52</v>
      </c>
      <c r="W25">
        <v>2480</v>
      </c>
      <c r="X25">
        <v>0.22036500000000001</v>
      </c>
      <c r="Y25">
        <v>0.14803050000000001</v>
      </c>
      <c r="Z25">
        <v>0.27360119999999999</v>
      </c>
      <c r="AA25">
        <v>0.23523859999999999</v>
      </c>
      <c r="AB25">
        <v>4.2429599999999998E-2</v>
      </c>
      <c r="AC25">
        <v>0.2102639</v>
      </c>
      <c r="AD25">
        <v>0.31699359999999999</v>
      </c>
      <c r="AE25">
        <v>0.372006</v>
      </c>
    </row>
    <row r="26" spans="1:31" x14ac:dyDescent="0.3">
      <c r="A26" s="50" t="s">
        <v>122</v>
      </c>
      <c r="B26" s="50" t="s">
        <v>158</v>
      </c>
      <c r="C26" s="4">
        <v>1.05</v>
      </c>
      <c r="D26" s="43">
        <f t="shared" si="0"/>
        <v>1050</v>
      </c>
      <c r="E26" s="51" t="s">
        <v>197</v>
      </c>
      <c r="F26">
        <v>1</v>
      </c>
      <c r="G26" s="52" t="s">
        <v>198</v>
      </c>
      <c r="H26" s="1" t="s">
        <v>199</v>
      </c>
      <c r="I26">
        <v>46</v>
      </c>
      <c r="J26">
        <v>0.3</v>
      </c>
      <c r="K26">
        <v>60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0.1</v>
      </c>
      <c r="U26">
        <v>0</v>
      </c>
      <c r="V26">
        <v>0</v>
      </c>
      <c r="W26">
        <v>2000</v>
      </c>
      <c r="X26">
        <v>50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</row>
    <row r="27" spans="1:31" x14ac:dyDescent="0.3">
      <c r="A27" s="50" t="s">
        <v>122</v>
      </c>
      <c r="B27" s="50" t="s">
        <v>158</v>
      </c>
      <c r="C27" s="4">
        <v>1.25</v>
      </c>
      <c r="D27" s="43">
        <f t="shared" si="0"/>
        <v>1250</v>
      </c>
      <c r="E27" s="51" t="s">
        <v>200</v>
      </c>
      <c r="F27">
        <v>1</v>
      </c>
      <c r="G27" s="52" t="s">
        <v>201</v>
      </c>
      <c r="H27" s="1" t="s">
        <v>202</v>
      </c>
      <c r="I27">
        <v>4</v>
      </c>
      <c r="J27">
        <v>4</v>
      </c>
      <c r="K27">
        <v>80</v>
      </c>
      <c r="L27">
        <v>0</v>
      </c>
      <c r="M27">
        <v>0</v>
      </c>
      <c r="N27">
        <v>0</v>
      </c>
      <c r="O27">
        <v>0</v>
      </c>
      <c r="P27">
        <v>0</v>
      </c>
      <c r="Q27">
        <v>0.11</v>
      </c>
      <c r="R27">
        <v>0</v>
      </c>
      <c r="S27">
        <v>0</v>
      </c>
      <c r="T27">
        <v>0</v>
      </c>
      <c r="U27">
        <v>0</v>
      </c>
      <c r="V27">
        <v>0</v>
      </c>
      <c r="W27">
        <v>2964</v>
      </c>
      <c r="X27">
        <v>54.7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</row>
    <row r="28" spans="1:31" x14ac:dyDescent="0.3">
      <c r="A28" s="50" t="s">
        <v>122</v>
      </c>
      <c r="B28" s="50" t="s">
        <v>158</v>
      </c>
      <c r="C28" s="4">
        <v>1.68</v>
      </c>
      <c r="D28" s="43">
        <f t="shared" si="0"/>
        <v>1680</v>
      </c>
      <c r="E28" s="51" t="s">
        <v>203</v>
      </c>
      <c r="F28">
        <v>1</v>
      </c>
      <c r="G28" s="52" t="s">
        <v>204</v>
      </c>
      <c r="H28" s="1" t="s">
        <v>205</v>
      </c>
      <c r="I28">
        <v>0.5</v>
      </c>
      <c r="J28">
        <v>0.3</v>
      </c>
      <c r="K28">
        <v>94.4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19.2</v>
      </c>
      <c r="U28">
        <v>0</v>
      </c>
      <c r="V28">
        <v>0</v>
      </c>
      <c r="W28">
        <v>3200</v>
      </c>
      <c r="X28">
        <v>78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</row>
    <row r="29" spans="1:31" x14ac:dyDescent="0.3">
      <c r="A29" s="50" t="s">
        <v>122</v>
      </c>
      <c r="B29" s="50" t="s">
        <v>158</v>
      </c>
      <c r="C29" s="4">
        <v>1.27</v>
      </c>
      <c r="D29" s="43">
        <f t="shared" si="0"/>
        <v>1270</v>
      </c>
      <c r="E29" s="51" t="s">
        <v>206</v>
      </c>
      <c r="F29">
        <v>1</v>
      </c>
      <c r="G29" s="52" t="s">
        <v>207</v>
      </c>
      <c r="H29" s="1" t="s">
        <v>208</v>
      </c>
      <c r="I29">
        <v>0.5</v>
      </c>
      <c r="J29">
        <v>0.5</v>
      </c>
      <c r="K29">
        <v>72.5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0.05</v>
      </c>
      <c r="T29">
        <v>0.2</v>
      </c>
      <c r="U29">
        <v>0</v>
      </c>
      <c r="V29">
        <v>0.05</v>
      </c>
      <c r="W29">
        <v>2900</v>
      </c>
      <c r="X29">
        <v>0</v>
      </c>
      <c r="Y29">
        <v>0</v>
      </c>
      <c r="Z29">
        <v>0</v>
      </c>
      <c r="AA29">
        <v>98</v>
      </c>
      <c r="AB29">
        <v>0</v>
      </c>
      <c r="AC29">
        <v>0</v>
      </c>
      <c r="AD29">
        <v>0</v>
      </c>
      <c r="AE29">
        <v>0</v>
      </c>
    </row>
    <row r="30" spans="1:31" x14ac:dyDescent="0.3">
      <c r="A30" s="50" t="s">
        <v>122</v>
      </c>
      <c r="B30" s="50" t="s">
        <v>158</v>
      </c>
      <c r="C30" s="4">
        <v>5.8</v>
      </c>
      <c r="D30" s="43">
        <f t="shared" si="0"/>
        <v>5800</v>
      </c>
      <c r="E30" s="51" t="s">
        <v>209</v>
      </c>
      <c r="F30">
        <v>1</v>
      </c>
      <c r="G30" s="52" t="s">
        <v>210</v>
      </c>
      <c r="H30" s="1" t="s">
        <v>211</v>
      </c>
      <c r="I30">
        <v>0.6</v>
      </c>
      <c r="J30">
        <v>0.7</v>
      </c>
      <c r="K30">
        <v>84.5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0.15</v>
      </c>
      <c r="T30">
        <v>0.2</v>
      </c>
      <c r="U30">
        <v>0</v>
      </c>
      <c r="V30">
        <v>0.2</v>
      </c>
      <c r="W30">
        <v>4700</v>
      </c>
      <c r="X30">
        <v>0</v>
      </c>
      <c r="Y30">
        <v>0</v>
      </c>
      <c r="Z30">
        <v>0</v>
      </c>
      <c r="AA30">
        <v>0</v>
      </c>
      <c r="AB30">
        <v>98</v>
      </c>
      <c r="AC30">
        <v>0</v>
      </c>
      <c r="AD30">
        <v>0</v>
      </c>
      <c r="AE30">
        <v>0</v>
      </c>
    </row>
    <row r="31" spans="1:31" x14ac:dyDescent="0.3">
      <c r="A31" s="50" t="s">
        <v>122</v>
      </c>
      <c r="B31" s="50" t="s">
        <v>158</v>
      </c>
      <c r="C31" s="4">
        <v>3.04</v>
      </c>
      <c r="D31" s="43">
        <f t="shared" si="0"/>
        <v>3040</v>
      </c>
      <c r="E31" s="51" t="s">
        <v>212</v>
      </c>
      <c r="F31">
        <v>1</v>
      </c>
      <c r="G31" s="52" t="s">
        <v>213</v>
      </c>
      <c r="H31" s="1" t="s">
        <v>214</v>
      </c>
      <c r="I31">
        <v>1</v>
      </c>
      <c r="J31">
        <v>0.5</v>
      </c>
      <c r="K31">
        <v>72.400000000000006</v>
      </c>
      <c r="L31">
        <v>0</v>
      </c>
      <c r="M31">
        <v>0</v>
      </c>
      <c r="N31">
        <v>0</v>
      </c>
      <c r="O31">
        <v>0</v>
      </c>
      <c r="P31">
        <v>0.3</v>
      </c>
      <c r="Q31">
        <v>0</v>
      </c>
      <c r="R31">
        <v>0</v>
      </c>
      <c r="S31">
        <v>0</v>
      </c>
      <c r="T31">
        <v>0.05</v>
      </c>
      <c r="U31">
        <v>0</v>
      </c>
      <c r="V31">
        <v>0.2</v>
      </c>
      <c r="W31">
        <v>4070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96.5</v>
      </c>
      <c r="AE31">
        <v>0</v>
      </c>
    </row>
    <row r="32" spans="1:31" x14ac:dyDescent="0.3">
      <c r="A32" s="50" t="s">
        <v>134</v>
      </c>
      <c r="B32" s="50" t="s">
        <v>135</v>
      </c>
      <c r="C32" s="4">
        <v>0.24299999999999999</v>
      </c>
      <c r="D32" s="43">
        <f t="shared" si="0"/>
        <v>243</v>
      </c>
      <c r="E32" s="51" t="s">
        <v>215</v>
      </c>
      <c r="F32">
        <v>1</v>
      </c>
      <c r="G32" s="52" t="s">
        <v>216</v>
      </c>
      <c r="H32" s="1" t="s">
        <v>217</v>
      </c>
      <c r="I32">
        <v>13.6</v>
      </c>
      <c r="J32">
        <v>1.1000000000000001</v>
      </c>
      <c r="K32">
        <v>7.3</v>
      </c>
      <c r="L32">
        <v>3.3</v>
      </c>
      <c r="M32">
        <v>2.97</v>
      </c>
      <c r="N32">
        <v>2.1</v>
      </c>
      <c r="O32">
        <v>63.8</v>
      </c>
      <c r="P32">
        <v>0.03</v>
      </c>
      <c r="Q32">
        <v>0.25</v>
      </c>
      <c r="R32">
        <v>0.06</v>
      </c>
      <c r="S32">
        <v>0.01</v>
      </c>
      <c r="T32">
        <v>0.05</v>
      </c>
      <c r="U32">
        <v>0.1</v>
      </c>
      <c r="V32">
        <v>0.28999999999999998</v>
      </c>
      <c r="W32">
        <v>2670</v>
      </c>
      <c r="X32">
        <v>0.16640681818181799</v>
      </c>
      <c r="Y32">
        <v>0.130962</v>
      </c>
      <c r="Z32">
        <v>0.2661945</v>
      </c>
      <c r="AA32">
        <v>0.21509449999999999</v>
      </c>
      <c r="AB32">
        <v>4.5552000000000002E-2</v>
      </c>
      <c r="AC32">
        <v>0.21593399999999999</v>
      </c>
      <c r="AD32">
        <v>0.30167250000000001</v>
      </c>
      <c r="AE32">
        <v>0.28868181818181798</v>
      </c>
    </row>
    <row r="33" spans="1:31" x14ac:dyDescent="0.3">
      <c r="A33" s="50" t="s">
        <v>122</v>
      </c>
      <c r="B33" s="50" t="s">
        <v>123</v>
      </c>
      <c r="C33" s="4">
        <v>1.115</v>
      </c>
      <c r="D33" s="43">
        <f t="shared" si="0"/>
        <v>1115</v>
      </c>
      <c r="E33" s="51" t="s">
        <v>218</v>
      </c>
      <c r="F33">
        <v>1</v>
      </c>
      <c r="G33" s="52" t="s">
        <v>219</v>
      </c>
      <c r="H33" s="1" t="s">
        <v>220</v>
      </c>
      <c r="I33">
        <v>0</v>
      </c>
      <c r="J33">
        <v>0</v>
      </c>
      <c r="K33">
        <v>0</v>
      </c>
      <c r="L33">
        <v>100</v>
      </c>
      <c r="M33">
        <v>98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7750</v>
      </c>
    </row>
    <row r="34" spans="1:31" x14ac:dyDescent="0.3">
      <c r="A34" s="50" t="s">
        <v>122</v>
      </c>
      <c r="B34" s="50" t="s">
        <v>221</v>
      </c>
      <c r="C34" s="4">
        <f>0.795</f>
        <v>0.79500000000000004</v>
      </c>
      <c r="D34" s="43">
        <f t="shared" si="0"/>
        <v>795</v>
      </c>
      <c r="E34" s="51" t="s">
        <v>222</v>
      </c>
      <c r="F34">
        <v>1</v>
      </c>
      <c r="G34" s="6" t="s">
        <v>223</v>
      </c>
      <c r="H34" s="1" t="s">
        <v>224</v>
      </c>
      <c r="I34">
        <v>27.4</v>
      </c>
      <c r="J34">
        <v>9.4</v>
      </c>
      <c r="K34">
        <v>4.3</v>
      </c>
      <c r="L34">
        <v>0.1</v>
      </c>
      <c r="M34">
        <v>0.02</v>
      </c>
      <c r="N34">
        <v>0</v>
      </c>
      <c r="O34">
        <v>0</v>
      </c>
      <c r="P34">
        <v>0.77</v>
      </c>
      <c r="Q34">
        <v>7.0000000000000007E-2</v>
      </c>
      <c r="R34">
        <v>0.03</v>
      </c>
      <c r="S34">
        <v>0.38</v>
      </c>
      <c r="T34">
        <v>1.4</v>
      </c>
      <c r="U34">
        <v>0.36</v>
      </c>
      <c r="V34">
        <v>3.64</v>
      </c>
      <c r="W34">
        <v>1500</v>
      </c>
      <c r="X34">
        <v>3.8700000000000002E-3</v>
      </c>
      <c r="Y34">
        <v>1.2899999999999999E-3</v>
      </c>
      <c r="Z34">
        <v>3.44E-2</v>
      </c>
      <c r="AA34">
        <v>8.6E-3</v>
      </c>
      <c r="AB34">
        <v>1.5480000000000001E-2</v>
      </c>
      <c r="AC34">
        <v>1.0319999999999999E-2</v>
      </c>
      <c r="AD34">
        <v>8.1699999999999995E-2</v>
      </c>
      <c r="AE34">
        <v>3.2680000000000001E-2</v>
      </c>
    </row>
    <row r="35" spans="1:31" x14ac:dyDescent="0.3">
      <c r="A35" s="50" t="s">
        <v>122</v>
      </c>
      <c r="B35" s="50" t="s">
        <v>158</v>
      </c>
      <c r="C35" s="4">
        <v>1.95</v>
      </c>
      <c r="D35" s="43">
        <f t="shared" si="0"/>
        <v>1950</v>
      </c>
      <c r="E35" s="51" t="s">
        <v>225</v>
      </c>
      <c r="F35">
        <v>1</v>
      </c>
      <c r="G35" s="52" t="s">
        <v>226</v>
      </c>
      <c r="H35" s="1" t="s">
        <v>227</v>
      </c>
      <c r="I35">
        <v>12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3585</v>
      </c>
      <c r="X35">
        <v>0</v>
      </c>
      <c r="Y35">
        <v>88</v>
      </c>
      <c r="Z35">
        <v>88</v>
      </c>
      <c r="AA35">
        <v>0</v>
      </c>
      <c r="AB35">
        <v>0</v>
      </c>
      <c r="AC35">
        <v>0</v>
      </c>
      <c r="AD35">
        <v>0</v>
      </c>
      <c r="AE35">
        <v>0</v>
      </c>
    </row>
    <row r="36" spans="1:31" x14ac:dyDescent="0.3">
      <c r="A36" s="50" t="s">
        <v>122</v>
      </c>
      <c r="B36" s="50" t="s">
        <v>169</v>
      </c>
      <c r="C36" s="4">
        <v>0.22800000000000001</v>
      </c>
      <c r="D36" s="43">
        <f t="shared" si="0"/>
        <v>228</v>
      </c>
      <c r="E36" s="51" t="s">
        <v>228</v>
      </c>
      <c r="F36">
        <v>1</v>
      </c>
      <c r="G36" s="52" t="s">
        <v>229</v>
      </c>
      <c r="H36" s="1" t="s">
        <v>230</v>
      </c>
      <c r="I36">
        <v>10.7</v>
      </c>
      <c r="J36">
        <v>4</v>
      </c>
      <c r="K36">
        <v>8.6</v>
      </c>
      <c r="L36">
        <v>0.6</v>
      </c>
      <c r="M36">
        <v>0.24</v>
      </c>
      <c r="N36">
        <v>19.2</v>
      </c>
      <c r="O36">
        <v>0</v>
      </c>
      <c r="P36">
        <v>0.84</v>
      </c>
      <c r="Q36">
        <v>0.08</v>
      </c>
      <c r="R36">
        <v>0.04</v>
      </c>
      <c r="S36">
        <v>0.16</v>
      </c>
      <c r="T36">
        <v>0.1</v>
      </c>
      <c r="U36">
        <v>0.21</v>
      </c>
      <c r="V36">
        <v>0.54</v>
      </c>
      <c r="W36">
        <v>1745</v>
      </c>
      <c r="X36">
        <v>0.25579839999999998</v>
      </c>
      <c r="Y36">
        <v>8.2559999999999995E-2</v>
      </c>
      <c r="Z36">
        <v>0.12287679999999999</v>
      </c>
      <c r="AA36">
        <v>0.123324</v>
      </c>
      <c r="AB36">
        <v>3.9474000000000002E-2</v>
      </c>
      <c r="AC36">
        <v>0.17974000000000001</v>
      </c>
      <c r="AD36">
        <v>0.21599760000000001</v>
      </c>
      <c r="AE36">
        <v>0.20338999999999999</v>
      </c>
    </row>
    <row r="37" spans="1:31" x14ac:dyDescent="0.3">
      <c r="A37" s="50" t="s">
        <v>122</v>
      </c>
      <c r="B37" s="50" t="s">
        <v>162</v>
      </c>
      <c r="C37" s="4">
        <v>7.5999999999999998E-2</v>
      </c>
      <c r="D37" s="43">
        <f t="shared" si="0"/>
        <v>76</v>
      </c>
      <c r="E37" s="51" t="s">
        <v>231</v>
      </c>
      <c r="F37">
        <v>1</v>
      </c>
      <c r="G37" s="52" t="s">
        <v>232</v>
      </c>
      <c r="H37" s="1" t="s">
        <v>233</v>
      </c>
      <c r="I37">
        <v>0.2</v>
      </c>
      <c r="J37">
        <v>96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39.6</v>
      </c>
      <c r="T37">
        <v>59.4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</row>
    <row r="38" spans="1:31" x14ac:dyDescent="0.3">
      <c r="A38" s="50" t="s">
        <v>122</v>
      </c>
      <c r="B38" s="50" t="s">
        <v>130</v>
      </c>
      <c r="C38" s="4">
        <v>0.25</v>
      </c>
      <c r="D38" s="43">
        <f t="shared" si="0"/>
        <v>250</v>
      </c>
      <c r="E38" s="51" t="s">
        <v>234</v>
      </c>
      <c r="F38">
        <v>1</v>
      </c>
      <c r="G38" s="52" t="s">
        <v>235</v>
      </c>
      <c r="H38" s="1" t="s">
        <v>236</v>
      </c>
      <c r="I38">
        <v>12.4</v>
      </c>
      <c r="J38">
        <v>4.9000000000000004</v>
      </c>
      <c r="K38">
        <v>15</v>
      </c>
      <c r="L38">
        <v>3.4</v>
      </c>
      <c r="M38">
        <v>2.448</v>
      </c>
      <c r="N38">
        <v>10.1</v>
      </c>
      <c r="O38">
        <v>20</v>
      </c>
      <c r="P38">
        <v>0.13</v>
      </c>
      <c r="Q38">
        <v>0.9</v>
      </c>
      <c r="R38">
        <v>0.18</v>
      </c>
      <c r="S38">
        <v>0.03</v>
      </c>
      <c r="T38">
        <v>7.0000000000000007E-2</v>
      </c>
      <c r="U38">
        <v>0.36</v>
      </c>
      <c r="V38">
        <v>1.1499999999999999</v>
      </c>
      <c r="W38">
        <v>1600</v>
      </c>
      <c r="X38">
        <v>0.43471500000000002</v>
      </c>
      <c r="Y38">
        <v>0.18012</v>
      </c>
      <c r="Z38">
        <v>0.4158</v>
      </c>
      <c r="AA38">
        <v>0.33389999999999997</v>
      </c>
      <c r="AB38">
        <v>0.15959999999999999</v>
      </c>
      <c r="AC38">
        <v>0.36252000000000001</v>
      </c>
      <c r="AD38">
        <v>0.50727</v>
      </c>
      <c r="AE38">
        <v>0.82874999999999999</v>
      </c>
    </row>
    <row r="39" spans="1:31" x14ac:dyDescent="0.3">
      <c r="A39" s="50" t="s">
        <v>122</v>
      </c>
      <c r="B39" s="50" t="s">
        <v>158</v>
      </c>
      <c r="C39" s="4">
        <v>1.8</v>
      </c>
      <c r="D39" s="43">
        <f t="shared" si="0"/>
        <v>1800</v>
      </c>
      <c r="E39" s="51" t="s">
        <v>237</v>
      </c>
      <c r="F39">
        <v>1</v>
      </c>
      <c r="G39" s="52" t="s">
        <v>238</v>
      </c>
      <c r="H39" s="1" t="s">
        <v>239</v>
      </c>
      <c r="I39">
        <v>5</v>
      </c>
      <c r="J39">
        <v>75</v>
      </c>
      <c r="P39">
        <v>17.96</v>
      </c>
      <c r="R39">
        <v>24</v>
      </c>
    </row>
    <row r="40" spans="1:31" x14ac:dyDescent="0.3">
      <c r="A40" s="50" t="s">
        <v>134</v>
      </c>
      <c r="B40" s="50" t="s">
        <v>145</v>
      </c>
      <c r="C40" s="4">
        <f>C41*0.95</f>
        <v>0.33819999999999995</v>
      </c>
      <c r="D40" s="43">
        <f t="shared" si="0"/>
        <v>338.19999999999993</v>
      </c>
      <c r="E40" s="51" t="s">
        <v>240</v>
      </c>
      <c r="F40">
        <v>1</v>
      </c>
      <c r="G40" s="52" t="s">
        <v>241</v>
      </c>
      <c r="H40" s="1" t="s">
        <v>242</v>
      </c>
      <c r="I40">
        <v>12.1</v>
      </c>
      <c r="J40">
        <v>6.2</v>
      </c>
      <c r="K40">
        <v>44</v>
      </c>
      <c r="L40">
        <v>1.9</v>
      </c>
      <c r="M40">
        <v>1.33</v>
      </c>
      <c r="N40">
        <v>5.9</v>
      </c>
      <c r="O40">
        <v>0.05</v>
      </c>
      <c r="P40">
        <v>0.28999999999999998</v>
      </c>
      <c r="Q40">
        <v>0.61</v>
      </c>
      <c r="R40">
        <v>0.24</v>
      </c>
      <c r="S40">
        <v>0.02</v>
      </c>
      <c r="T40">
        <v>0.04</v>
      </c>
      <c r="U40">
        <v>0.27</v>
      </c>
      <c r="V40">
        <v>2.2000000000000002</v>
      </c>
      <c r="W40">
        <v>1960</v>
      </c>
      <c r="X40">
        <v>2.35</v>
      </c>
      <c r="Y40">
        <v>0.53</v>
      </c>
      <c r="Z40">
        <v>1.07</v>
      </c>
      <c r="AA40">
        <v>1.46</v>
      </c>
      <c r="AB40">
        <v>0.49</v>
      </c>
      <c r="AC40">
        <v>1.7</v>
      </c>
      <c r="AD40">
        <v>1.78</v>
      </c>
      <c r="AE40">
        <v>2.99</v>
      </c>
    </row>
    <row r="41" spans="1:31" x14ac:dyDescent="0.3">
      <c r="A41" s="50" t="s">
        <v>134</v>
      </c>
      <c r="B41" s="50" t="s">
        <v>145</v>
      </c>
      <c r="C41" s="4">
        <v>0.35599999999999998</v>
      </c>
      <c r="D41" s="43">
        <f t="shared" si="0"/>
        <v>356</v>
      </c>
      <c r="E41" s="51" t="s">
        <v>243</v>
      </c>
      <c r="F41">
        <v>1</v>
      </c>
      <c r="G41" s="52" t="s">
        <v>244</v>
      </c>
      <c r="H41" s="1" t="s">
        <v>245</v>
      </c>
      <c r="I41">
        <v>11.8</v>
      </c>
      <c r="J41">
        <v>6.3</v>
      </c>
      <c r="K41">
        <v>47</v>
      </c>
      <c r="L41">
        <v>1.7</v>
      </c>
      <c r="M41">
        <v>1.19</v>
      </c>
      <c r="N41">
        <v>4.5999999999999996</v>
      </c>
      <c r="O41">
        <v>0</v>
      </c>
      <c r="P41">
        <v>0.33</v>
      </c>
      <c r="Q41">
        <v>0.67</v>
      </c>
      <c r="R41">
        <v>0.25</v>
      </c>
      <c r="S41">
        <v>0.02</v>
      </c>
      <c r="T41">
        <v>0.04</v>
      </c>
      <c r="U41">
        <v>0.27</v>
      </c>
      <c r="V41">
        <v>2.2000000000000002</v>
      </c>
      <c r="W41">
        <v>2005</v>
      </c>
      <c r="X41">
        <v>2.58</v>
      </c>
      <c r="Y41">
        <v>0.61</v>
      </c>
      <c r="Z41">
        <v>1.23</v>
      </c>
      <c r="AA41">
        <v>1.59</v>
      </c>
      <c r="AB41">
        <v>0.56000000000000005</v>
      </c>
      <c r="AC41">
        <v>1.89</v>
      </c>
      <c r="AD41">
        <v>2.02</v>
      </c>
      <c r="AE41">
        <v>3.26</v>
      </c>
    </row>
    <row r="42" spans="1:31" x14ac:dyDescent="0.3">
      <c r="A42" s="50" t="s">
        <v>134</v>
      </c>
      <c r="B42" s="50" t="s">
        <v>145</v>
      </c>
      <c r="C42" s="4">
        <v>0.47</v>
      </c>
      <c r="D42" s="43">
        <f t="shared" si="0"/>
        <v>470</v>
      </c>
      <c r="E42" s="51" t="s">
        <v>246</v>
      </c>
      <c r="F42">
        <v>1</v>
      </c>
      <c r="G42" s="52" t="s">
        <v>247</v>
      </c>
      <c r="H42" s="1" t="s">
        <v>248</v>
      </c>
      <c r="I42">
        <v>9.1999999999999993</v>
      </c>
      <c r="J42">
        <v>5.0999999999999996</v>
      </c>
      <c r="K42">
        <v>37</v>
      </c>
      <c r="L42">
        <v>20</v>
      </c>
      <c r="M42">
        <v>19</v>
      </c>
      <c r="N42">
        <v>5</v>
      </c>
      <c r="O42">
        <v>0</v>
      </c>
      <c r="P42">
        <v>0.28000000000000003</v>
      </c>
      <c r="Q42">
        <v>0.56999999999999995</v>
      </c>
      <c r="R42">
        <v>0.22</v>
      </c>
      <c r="S42">
        <v>0.03</v>
      </c>
      <c r="T42">
        <v>0.03</v>
      </c>
      <c r="U42">
        <v>0.26</v>
      </c>
      <c r="V42">
        <v>1.7</v>
      </c>
      <c r="W42">
        <v>2925</v>
      </c>
      <c r="X42">
        <v>1.97</v>
      </c>
      <c r="Y42">
        <v>0.46</v>
      </c>
      <c r="Z42">
        <v>0.9</v>
      </c>
      <c r="AA42">
        <v>1.22</v>
      </c>
      <c r="AB42">
        <v>0.4</v>
      </c>
      <c r="AC42">
        <v>1.43</v>
      </c>
      <c r="AD42">
        <v>1.49</v>
      </c>
      <c r="AE42">
        <v>2.4</v>
      </c>
    </row>
    <row r="43" spans="1:31" x14ac:dyDescent="0.3">
      <c r="A43" s="50" t="s">
        <v>134</v>
      </c>
      <c r="B43" s="50" t="s">
        <v>135</v>
      </c>
      <c r="C43" s="4">
        <v>0.223</v>
      </c>
      <c r="D43" s="43">
        <f t="shared" si="0"/>
        <v>223</v>
      </c>
      <c r="E43" s="51" t="s">
        <v>249</v>
      </c>
      <c r="F43">
        <v>1</v>
      </c>
      <c r="G43" s="6" t="s">
        <v>250</v>
      </c>
      <c r="H43" s="1" t="s">
        <v>251</v>
      </c>
      <c r="I43">
        <v>13</v>
      </c>
      <c r="J43">
        <v>1.3</v>
      </c>
      <c r="K43">
        <v>8.9</v>
      </c>
      <c r="L43">
        <v>3</v>
      </c>
      <c r="M43">
        <v>2.7</v>
      </c>
      <c r="N43">
        <v>2.2999999999999998</v>
      </c>
      <c r="O43">
        <v>64.2</v>
      </c>
      <c r="P43">
        <v>0.03</v>
      </c>
      <c r="Q43">
        <v>0.28000000000000003</v>
      </c>
      <c r="R43">
        <v>7.0000000000000007E-2</v>
      </c>
      <c r="S43">
        <v>0.01</v>
      </c>
      <c r="T43">
        <v>0.09</v>
      </c>
      <c r="U43">
        <v>0.15</v>
      </c>
      <c r="V43">
        <v>0.35</v>
      </c>
      <c r="W43">
        <v>2630</v>
      </c>
      <c r="X43">
        <v>0.15354280000000001</v>
      </c>
      <c r="Y43">
        <v>0.1362768</v>
      </c>
      <c r="Z43">
        <v>0.27401320000000001</v>
      </c>
      <c r="AA43">
        <v>0.24306206896551699</v>
      </c>
      <c r="AB43">
        <v>8.1256999999999996E-2</v>
      </c>
      <c r="AC43">
        <v>0.287597142857143</v>
      </c>
      <c r="AD43">
        <v>0.3820325</v>
      </c>
      <c r="AE43">
        <v>0.29827714285714302</v>
      </c>
    </row>
    <row r="44" spans="1:31" x14ac:dyDescent="0.3">
      <c r="A44" s="50" t="s">
        <v>122</v>
      </c>
      <c r="B44" s="50" t="s">
        <v>130</v>
      </c>
      <c r="C44" s="4">
        <v>0.23599999999999999</v>
      </c>
      <c r="D44" s="43">
        <f t="shared" si="0"/>
        <v>236</v>
      </c>
      <c r="E44" s="51" t="s">
        <v>252</v>
      </c>
      <c r="F44">
        <v>1</v>
      </c>
      <c r="G44" s="52" t="s">
        <v>253</v>
      </c>
      <c r="H44" s="1" t="s">
        <v>254</v>
      </c>
      <c r="I44">
        <v>12.1</v>
      </c>
      <c r="J44">
        <v>4.5</v>
      </c>
      <c r="K44">
        <v>14.3</v>
      </c>
      <c r="L44">
        <v>3.5</v>
      </c>
      <c r="M44">
        <v>2.52</v>
      </c>
      <c r="N44">
        <v>9.1</v>
      </c>
      <c r="O44">
        <v>25</v>
      </c>
      <c r="P44">
        <v>0.12</v>
      </c>
      <c r="Q44">
        <v>0.82</v>
      </c>
      <c r="R44">
        <v>0.16</v>
      </c>
      <c r="S44">
        <v>0.03</v>
      </c>
      <c r="T44">
        <v>0.06</v>
      </c>
      <c r="U44">
        <v>0.34</v>
      </c>
      <c r="V44">
        <v>1.1000000000000001</v>
      </c>
      <c r="W44">
        <v>1750</v>
      </c>
      <c r="X44">
        <v>0.42010540000000002</v>
      </c>
      <c r="Y44">
        <v>0.17388799999999999</v>
      </c>
      <c r="Z44">
        <v>0.40154400000000001</v>
      </c>
      <c r="AA44">
        <v>0.32286540000000002</v>
      </c>
      <c r="AB44">
        <v>0.15415400000000001</v>
      </c>
      <c r="AC44">
        <v>0.35014980000000001</v>
      </c>
      <c r="AD44">
        <v>0.49013250000000003</v>
      </c>
      <c r="AE44">
        <v>0.81796000000000002</v>
      </c>
    </row>
    <row r="45" spans="1:31" x14ac:dyDescent="0.3">
      <c r="A45" s="50" t="s">
        <v>134</v>
      </c>
      <c r="B45" s="50" t="s">
        <v>135</v>
      </c>
      <c r="C45" s="4">
        <v>0.23799999999999999</v>
      </c>
      <c r="D45" s="43">
        <f t="shared" si="0"/>
        <v>238</v>
      </c>
      <c r="E45" s="51" t="s">
        <v>255</v>
      </c>
      <c r="F45">
        <v>1</v>
      </c>
      <c r="G45" s="52" t="s">
        <v>256</v>
      </c>
      <c r="H45" s="1" t="s">
        <v>257</v>
      </c>
      <c r="I45">
        <v>10.9</v>
      </c>
      <c r="J45">
        <v>1.6</v>
      </c>
      <c r="K45">
        <v>11.2</v>
      </c>
      <c r="L45">
        <v>1.4</v>
      </c>
      <c r="M45">
        <v>0.98</v>
      </c>
      <c r="N45">
        <v>2.4</v>
      </c>
      <c r="O45">
        <v>60.4</v>
      </c>
      <c r="P45">
        <v>0.05</v>
      </c>
      <c r="Q45">
        <v>0.28999999999999998</v>
      </c>
      <c r="R45">
        <v>0.1</v>
      </c>
      <c r="S45">
        <v>0.02</v>
      </c>
      <c r="T45">
        <v>0.08</v>
      </c>
      <c r="U45">
        <v>0.11</v>
      </c>
      <c r="V45">
        <v>0.32</v>
      </c>
      <c r="W45">
        <v>2570</v>
      </c>
      <c r="X45">
        <v>0.26342399999999999</v>
      </c>
      <c r="Y45">
        <v>0.16213333333333299</v>
      </c>
      <c r="Z45">
        <v>0.378629457364341</v>
      </c>
      <c r="AA45">
        <v>0.27132000000000001</v>
      </c>
      <c r="AB45">
        <v>0.11137279999999999</v>
      </c>
      <c r="AC45">
        <v>0.3528</v>
      </c>
      <c r="AD45">
        <v>0.41541818181818202</v>
      </c>
      <c r="AE45">
        <v>0.47988387096774199</v>
      </c>
    </row>
    <row r="46" spans="1:31" x14ac:dyDescent="0.3">
      <c r="A46" s="50" t="s">
        <v>134</v>
      </c>
      <c r="B46" s="50" t="s">
        <v>135</v>
      </c>
      <c r="C46" s="4">
        <v>0.214</v>
      </c>
      <c r="D46" s="43">
        <f t="shared" si="0"/>
        <v>214</v>
      </c>
      <c r="E46" s="51" t="s">
        <v>258</v>
      </c>
      <c r="F46">
        <v>1</v>
      </c>
      <c r="G46" s="52" t="s">
        <v>259</v>
      </c>
      <c r="H46" s="1" t="s">
        <v>260</v>
      </c>
      <c r="I46">
        <v>10.5</v>
      </c>
      <c r="J46">
        <v>1.7</v>
      </c>
      <c r="K46">
        <v>10.7</v>
      </c>
      <c r="L46">
        <v>1.5</v>
      </c>
      <c r="M46">
        <v>1.05</v>
      </c>
      <c r="N46">
        <v>2.2999999999999998</v>
      </c>
      <c r="O46">
        <v>57.7</v>
      </c>
      <c r="P46">
        <v>0.05</v>
      </c>
      <c r="Q46">
        <v>0.34</v>
      </c>
      <c r="R46">
        <v>0.11</v>
      </c>
      <c r="S46">
        <v>0.01</v>
      </c>
      <c r="T46">
        <v>0.06</v>
      </c>
      <c r="U46">
        <v>0.12</v>
      </c>
      <c r="V46">
        <v>0.42</v>
      </c>
      <c r="W46">
        <v>2525</v>
      </c>
      <c r="X46">
        <v>0.29831600000000003</v>
      </c>
      <c r="Y46">
        <v>0.155364</v>
      </c>
      <c r="Z46">
        <v>0.37663999999999997</v>
      </c>
      <c r="AA46">
        <v>0.25851200000000002</v>
      </c>
      <c r="AB46">
        <v>9.7691E-2</v>
      </c>
      <c r="AC46">
        <v>0.310728</v>
      </c>
      <c r="AD46">
        <v>0.40068085106383</v>
      </c>
      <c r="AE46">
        <v>0.46155358490566001</v>
      </c>
    </row>
    <row r="47" spans="1:31" s="3" customFormat="1" x14ac:dyDescent="0.3">
      <c r="A47" s="53" t="s">
        <v>122</v>
      </c>
      <c r="B47" s="53" t="s">
        <v>162</v>
      </c>
      <c r="C47" s="3">
        <v>3.5000000000000003E-2</v>
      </c>
      <c r="D47" s="54">
        <f t="shared" si="0"/>
        <v>35</v>
      </c>
      <c r="E47" s="81" t="s">
        <v>261</v>
      </c>
      <c r="F47" s="3">
        <v>1</v>
      </c>
      <c r="G47" s="55" t="s">
        <v>262</v>
      </c>
      <c r="H47" s="2" t="s">
        <v>263</v>
      </c>
      <c r="I47" s="3">
        <v>2</v>
      </c>
      <c r="J47" s="3">
        <v>98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38.6</v>
      </c>
      <c r="Q47" s="3">
        <v>0</v>
      </c>
      <c r="R47" s="3">
        <v>0</v>
      </c>
      <c r="S47" s="3">
        <v>7.0000000000000007E-2</v>
      </c>
      <c r="T47" s="3">
        <v>0.02</v>
      </c>
      <c r="U47" s="3">
        <v>0.3</v>
      </c>
      <c r="V47" s="3">
        <v>7.0000000000000007E-2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</row>
  </sheetData>
  <autoFilter ref="A3:F47" xr:uid="{00000000-0009-0000-0000-000004000000}"/>
  <conditionalFormatting sqref="F4:F47">
    <cfRule type="cellIs" dxfId="0" priority="2" operator="equal">
      <formula>0</formula>
    </cfRule>
  </conditionalFormatting>
  <dataValidations count="1">
    <dataValidation type="list" allowBlank="1" showInputMessage="1" showErrorMessage="1" errorTitle="Codi no vàlid" error="El valor ha de coincidir amb un codi ja definit." promptTitle="PROVIDER" prompt="R = restringit / preu únic; O = Open, múltiples proveïdors." sqref="A4:A199" xr:uid="{00000000-0002-0000-0400-000000000000}">
      <formula1>"R,O"</formula1>
      <formula2>0</formula2>
    </dataValidation>
  </dataValidations>
  <pageMargins left="0.7" right="0.7" top="0.75" bottom="0.75" header="0.511811023622047" footer="0.511811023622047"/>
  <pageSetup paperSize="9" orientation="portrait" horizontalDpi="300" verticalDpi="300"/>
  <legacy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D99694"/>
  </sheetPr>
  <dimension ref="A1:G47"/>
  <sheetViews>
    <sheetView zoomScaleNormal="100" workbookViewId="0"/>
  </sheetViews>
  <sheetFormatPr defaultColWidth="8" defaultRowHeight="15.6" x14ac:dyDescent="0.3"/>
  <cols>
    <col min="1" max="1" width="27.59765625" style="89" customWidth="1"/>
    <col min="2" max="2" width="28.8984375" style="88" customWidth="1"/>
    <col min="3" max="6" width="12.69921875" style="88" customWidth="1"/>
    <col min="7" max="7" width="36.19921875" style="89" customWidth="1"/>
    <col min="8" max="1001" width="9.3984375" style="89" customWidth="1"/>
    <col min="1002" max="16384" width="8" style="89"/>
  </cols>
  <sheetData>
    <row r="1" spans="1:7" s="89" customFormat="1" ht="15" customHeight="1" x14ac:dyDescent="0.3">
      <c r="A1" s="87" t="s">
        <v>264</v>
      </c>
      <c r="B1" s="88"/>
      <c r="C1" s="88"/>
      <c r="D1" s="88"/>
      <c r="E1" s="88"/>
      <c r="F1" s="88"/>
      <c r="G1" s="87"/>
    </row>
    <row r="2" spans="1:7" s="89" customFormat="1" ht="15" customHeight="1" x14ac:dyDescent="0.3">
      <c r="A2" s="87" t="s">
        <v>265</v>
      </c>
      <c r="B2" s="88"/>
      <c r="C2" s="88"/>
      <c r="D2" s="88"/>
      <c r="E2" s="88"/>
      <c r="F2" s="88"/>
      <c r="G2" s="87"/>
    </row>
    <row r="3" spans="1:7" s="89" customFormat="1" ht="14.25" customHeight="1" x14ac:dyDescent="0.3">
      <c r="A3" s="82" t="s">
        <v>110</v>
      </c>
      <c r="B3" s="82" t="s">
        <v>266</v>
      </c>
      <c r="C3" s="83" t="s">
        <v>41</v>
      </c>
      <c r="D3" s="83" t="s">
        <v>43</v>
      </c>
      <c r="E3" s="83" t="s">
        <v>45</v>
      </c>
      <c r="F3" s="83" t="s">
        <v>47</v>
      </c>
      <c r="G3" s="90" t="s">
        <v>267</v>
      </c>
    </row>
    <row r="4" spans="1:7" s="89" customFormat="1" ht="14.25" customHeight="1" x14ac:dyDescent="0.3">
      <c r="A4" s="84" t="s">
        <v>125</v>
      </c>
      <c r="B4" s="85" t="s">
        <v>125</v>
      </c>
      <c r="C4" s="88">
        <v>3</v>
      </c>
      <c r="D4" s="88">
        <v>4</v>
      </c>
      <c r="E4" s="88">
        <f t="shared" ref="E4:E13" si="0">D4</f>
        <v>4</v>
      </c>
      <c r="F4" s="88">
        <v>0</v>
      </c>
    </row>
    <row r="5" spans="1:7" s="89" customFormat="1" ht="15" customHeight="1" x14ac:dyDescent="0.3">
      <c r="A5" s="84" t="s">
        <v>128</v>
      </c>
      <c r="B5" s="85" t="s">
        <v>128</v>
      </c>
      <c r="C5" s="88">
        <v>6</v>
      </c>
      <c r="D5" s="88">
        <v>2</v>
      </c>
      <c r="E5" s="88">
        <f t="shared" si="0"/>
        <v>2</v>
      </c>
      <c r="F5" s="88">
        <v>0</v>
      </c>
    </row>
    <row r="6" spans="1:7" s="89" customFormat="1" ht="15" customHeight="1" x14ac:dyDescent="0.3">
      <c r="A6" s="84" t="s">
        <v>132</v>
      </c>
      <c r="B6" s="85" t="s">
        <v>132</v>
      </c>
      <c r="C6" s="88">
        <v>2</v>
      </c>
      <c r="D6" s="88">
        <v>7</v>
      </c>
      <c r="E6" s="88">
        <f t="shared" si="0"/>
        <v>7</v>
      </c>
      <c r="F6" s="88">
        <v>0</v>
      </c>
    </row>
    <row r="7" spans="1:7" s="89" customFormat="1" ht="15" customHeight="1" x14ac:dyDescent="0.3">
      <c r="A7" s="84" t="s">
        <v>137</v>
      </c>
      <c r="B7" s="85" t="s">
        <v>137</v>
      </c>
      <c r="C7" s="88">
        <v>15</v>
      </c>
      <c r="D7" s="88">
        <v>15</v>
      </c>
      <c r="E7" s="88">
        <f t="shared" si="0"/>
        <v>15</v>
      </c>
      <c r="F7" s="88">
        <v>0</v>
      </c>
    </row>
    <row r="8" spans="1:7" s="89" customFormat="1" ht="15" customHeight="1" x14ac:dyDescent="0.3">
      <c r="A8" s="84" t="s">
        <v>140</v>
      </c>
      <c r="B8" s="84" t="s">
        <v>268</v>
      </c>
      <c r="C8" s="88">
        <v>38</v>
      </c>
      <c r="D8" s="88">
        <v>100</v>
      </c>
      <c r="E8" s="88">
        <f t="shared" si="0"/>
        <v>100</v>
      </c>
      <c r="F8" s="88">
        <v>100</v>
      </c>
    </row>
    <row r="9" spans="1:7" s="89" customFormat="1" ht="15" customHeight="1" x14ac:dyDescent="0.3">
      <c r="A9" s="84" t="s">
        <v>143</v>
      </c>
      <c r="B9" s="85" t="s">
        <v>143</v>
      </c>
      <c r="C9" s="88">
        <v>9</v>
      </c>
      <c r="D9" s="88">
        <v>20</v>
      </c>
      <c r="E9" s="88">
        <f t="shared" si="0"/>
        <v>20</v>
      </c>
      <c r="F9" s="88">
        <v>0</v>
      </c>
    </row>
    <row r="10" spans="1:7" s="89" customFormat="1" ht="15" customHeight="1" x14ac:dyDescent="0.3">
      <c r="A10" s="84" t="s">
        <v>147</v>
      </c>
      <c r="B10" s="84" t="s">
        <v>269</v>
      </c>
      <c r="C10" s="88">
        <v>3</v>
      </c>
      <c r="D10" s="88">
        <v>6</v>
      </c>
      <c r="E10" s="88">
        <f t="shared" si="0"/>
        <v>6</v>
      </c>
      <c r="F10" s="88">
        <v>6</v>
      </c>
    </row>
    <row r="11" spans="1:7" s="89" customFormat="1" ht="15" customHeight="1" x14ac:dyDescent="0.3">
      <c r="A11" s="84" t="s">
        <v>150</v>
      </c>
      <c r="B11" s="84" t="s">
        <v>269</v>
      </c>
      <c r="C11" s="88">
        <v>3</v>
      </c>
      <c r="D11" s="88">
        <v>6</v>
      </c>
      <c r="E11" s="88">
        <f t="shared" si="0"/>
        <v>6</v>
      </c>
      <c r="F11" s="88">
        <v>6</v>
      </c>
    </row>
    <row r="12" spans="1:7" s="89" customFormat="1" ht="15" customHeight="1" x14ac:dyDescent="0.3">
      <c r="A12" s="84" t="s">
        <v>153</v>
      </c>
      <c r="B12" s="86" t="s">
        <v>270</v>
      </c>
      <c r="C12" s="88">
        <v>5</v>
      </c>
      <c r="D12" s="88">
        <v>10</v>
      </c>
      <c r="E12" s="88">
        <f t="shared" si="0"/>
        <v>10</v>
      </c>
      <c r="F12" s="88">
        <v>10</v>
      </c>
    </row>
    <row r="13" spans="1:7" s="89" customFormat="1" ht="15" customHeight="1" x14ac:dyDescent="0.3">
      <c r="A13" s="84" t="s">
        <v>156</v>
      </c>
      <c r="B13" s="88" t="s">
        <v>156</v>
      </c>
      <c r="C13" s="88">
        <v>1</v>
      </c>
      <c r="D13" s="88">
        <v>5</v>
      </c>
      <c r="E13" s="88">
        <f t="shared" si="0"/>
        <v>5</v>
      </c>
      <c r="F13" s="88">
        <v>5</v>
      </c>
    </row>
    <row r="14" spans="1:7" s="89" customFormat="1" ht="15" customHeight="1" x14ac:dyDescent="0.3">
      <c r="A14" s="84" t="s">
        <v>160</v>
      </c>
      <c r="B14" s="85" t="s">
        <v>160</v>
      </c>
      <c r="C14" s="88">
        <v>1</v>
      </c>
      <c r="D14" s="88">
        <v>1</v>
      </c>
      <c r="E14" s="88">
        <v>1</v>
      </c>
      <c r="F14" s="88">
        <v>1</v>
      </c>
    </row>
    <row r="15" spans="1:7" s="89" customFormat="1" ht="15" customHeight="1" x14ac:dyDescent="0.3">
      <c r="A15" s="84" t="s">
        <v>164</v>
      </c>
      <c r="B15" s="85" t="s">
        <v>164</v>
      </c>
      <c r="C15" s="88">
        <v>1</v>
      </c>
      <c r="D15" s="88">
        <v>1</v>
      </c>
      <c r="E15" s="88">
        <f t="shared" ref="E15:E25" si="1">D15</f>
        <v>1</v>
      </c>
      <c r="F15" s="88">
        <v>1</v>
      </c>
    </row>
    <row r="16" spans="1:7" s="89" customFormat="1" ht="15" customHeight="1" x14ac:dyDescent="0.3">
      <c r="A16" s="84" t="s">
        <v>167</v>
      </c>
      <c r="B16" s="85" t="s">
        <v>167</v>
      </c>
      <c r="C16" s="88">
        <v>1</v>
      </c>
      <c r="D16" s="88">
        <v>1</v>
      </c>
      <c r="E16" s="88">
        <f t="shared" si="1"/>
        <v>1</v>
      </c>
      <c r="F16" s="88">
        <v>1</v>
      </c>
    </row>
    <row r="17" spans="1:7" s="89" customFormat="1" ht="15" customHeight="1" x14ac:dyDescent="0.3">
      <c r="A17" s="84" t="s">
        <v>171</v>
      </c>
      <c r="B17" s="85" t="s">
        <v>171</v>
      </c>
      <c r="C17" s="88">
        <v>4</v>
      </c>
      <c r="D17" s="88">
        <v>6</v>
      </c>
      <c r="E17" s="88">
        <f t="shared" si="1"/>
        <v>6</v>
      </c>
      <c r="F17" s="88">
        <v>0</v>
      </c>
    </row>
    <row r="18" spans="1:7" s="89" customFormat="1" ht="15" customHeight="1" x14ac:dyDescent="0.3">
      <c r="A18" s="84" t="s">
        <v>174</v>
      </c>
      <c r="B18" s="84" t="s">
        <v>272</v>
      </c>
      <c r="C18" s="88">
        <v>0</v>
      </c>
      <c r="D18" s="88">
        <v>6</v>
      </c>
      <c r="E18" s="88">
        <f t="shared" si="1"/>
        <v>6</v>
      </c>
      <c r="F18" s="88">
        <v>6</v>
      </c>
    </row>
    <row r="19" spans="1:7" s="89" customFormat="1" ht="15" customHeight="1" x14ac:dyDescent="0.3">
      <c r="A19" s="84" t="s">
        <v>177</v>
      </c>
      <c r="B19" s="84" t="s">
        <v>272</v>
      </c>
      <c r="C19" s="88">
        <v>0</v>
      </c>
      <c r="D19" s="88">
        <v>6</v>
      </c>
      <c r="E19" s="88">
        <f t="shared" si="1"/>
        <v>6</v>
      </c>
      <c r="F19" s="88">
        <v>6</v>
      </c>
    </row>
    <row r="20" spans="1:7" s="89" customFormat="1" ht="15" customHeight="1" x14ac:dyDescent="0.3">
      <c r="A20" s="84" t="s">
        <v>180</v>
      </c>
      <c r="B20" s="85" t="s">
        <v>180</v>
      </c>
      <c r="C20" s="88">
        <v>4</v>
      </c>
      <c r="D20" s="88">
        <v>6</v>
      </c>
      <c r="E20" s="88">
        <f t="shared" si="1"/>
        <v>6</v>
      </c>
      <c r="F20" s="88">
        <v>0</v>
      </c>
    </row>
    <row r="21" spans="1:7" s="89" customFormat="1" ht="15" customHeight="1" x14ac:dyDescent="0.3">
      <c r="A21" s="84" t="s">
        <v>183</v>
      </c>
      <c r="B21" s="85" t="s">
        <v>183</v>
      </c>
      <c r="C21" s="88">
        <v>1</v>
      </c>
      <c r="D21" s="88">
        <v>4</v>
      </c>
      <c r="E21" s="88">
        <f t="shared" si="1"/>
        <v>4</v>
      </c>
      <c r="F21" s="88">
        <v>4</v>
      </c>
    </row>
    <row r="22" spans="1:7" s="89" customFormat="1" ht="15" customHeight="1" x14ac:dyDescent="0.3">
      <c r="A22" s="84" t="s">
        <v>186</v>
      </c>
      <c r="B22" s="85" t="s">
        <v>186</v>
      </c>
      <c r="C22" s="88">
        <v>7</v>
      </c>
      <c r="D22" s="88">
        <v>20</v>
      </c>
      <c r="E22" s="88">
        <f t="shared" si="1"/>
        <v>20</v>
      </c>
      <c r="F22" s="88">
        <v>20</v>
      </c>
    </row>
    <row r="23" spans="1:7" s="89" customFormat="1" ht="15" customHeight="1" x14ac:dyDescent="0.3">
      <c r="A23" s="84" t="s">
        <v>189</v>
      </c>
      <c r="B23" s="85" t="s">
        <v>189</v>
      </c>
      <c r="C23" s="88">
        <v>12</v>
      </c>
      <c r="D23" s="88">
        <v>25</v>
      </c>
      <c r="E23" s="88">
        <f t="shared" si="1"/>
        <v>25</v>
      </c>
      <c r="F23" s="88">
        <v>25</v>
      </c>
      <c r="G23" s="89" t="s">
        <v>273</v>
      </c>
    </row>
    <row r="24" spans="1:7" s="89" customFormat="1" ht="15" customHeight="1" x14ac:dyDescent="0.3">
      <c r="A24" s="84" t="s">
        <v>192</v>
      </c>
      <c r="B24" s="88" t="s">
        <v>192</v>
      </c>
      <c r="C24" s="88">
        <v>10</v>
      </c>
      <c r="D24" s="88">
        <v>12</v>
      </c>
      <c r="E24" s="88">
        <f t="shared" si="1"/>
        <v>12</v>
      </c>
      <c r="F24" s="88">
        <v>12</v>
      </c>
    </row>
    <row r="25" spans="1:7" s="89" customFormat="1" ht="15" customHeight="1" x14ac:dyDescent="0.3">
      <c r="A25" s="84" t="s">
        <v>195</v>
      </c>
      <c r="B25" s="85" t="s">
        <v>195</v>
      </c>
      <c r="C25" s="88">
        <v>40</v>
      </c>
      <c r="D25" s="88">
        <v>40</v>
      </c>
      <c r="E25" s="88">
        <f t="shared" si="1"/>
        <v>40</v>
      </c>
      <c r="F25" s="88">
        <v>40</v>
      </c>
      <c r="G25" s="89" t="s">
        <v>274</v>
      </c>
    </row>
    <row r="26" spans="1:7" s="89" customFormat="1" ht="15" customHeight="1" x14ac:dyDescent="0.3">
      <c r="A26" s="84" t="s">
        <v>198</v>
      </c>
      <c r="B26" s="85" t="s">
        <v>198</v>
      </c>
      <c r="C26" s="88">
        <v>1</v>
      </c>
      <c r="D26" s="88">
        <v>1</v>
      </c>
      <c r="E26" s="88">
        <v>1</v>
      </c>
      <c r="F26" s="88">
        <v>1</v>
      </c>
    </row>
    <row r="27" spans="1:7" s="89" customFormat="1" ht="15" customHeight="1" x14ac:dyDescent="0.3">
      <c r="A27" s="84" t="s">
        <v>201</v>
      </c>
      <c r="B27" s="85" t="s">
        <v>201</v>
      </c>
      <c r="C27" s="88">
        <v>1</v>
      </c>
      <c r="D27" s="88">
        <v>1</v>
      </c>
      <c r="E27" s="88">
        <v>1</v>
      </c>
      <c r="F27" s="88">
        <v>1</v>
      </c>
    </row>
    <row r="28" spans="1:7" s="89" customFormat="1" ht="15" customHeight="1" x14ac:dyDescent="0.3">
      <c r="A28" s="84" t="s">
        <v>204</v>
      </c>
      <c r="B28" s="85" t="s">
        <v>204</v>
      </c>
      <c r="C28" s="88">
        <v>1</v>
      </c>
      <c r="D28" s="88">
        <v>1</v>
      </c>
      <c r="E28" s="88">
        <v>1</v>
      </c>
      <c r="F28" s="88">
        <v>1</v>
      </c>
    </row>
    <row r="29" spans="1:7" s="89" customFormat="1" ht="15" customHeight="1" x14ac:dyDescent="0.3">
      <c r="A29" s="84" t="s">
        <v>207</v>
      </c>
      <c r="B29" s="85" t="s">
        <v>207</v>
      </c>
      <c r="C29" s="88">
        <v>1</v>
      </c>
      <c r="D29" s="88">
        <v>1</v>
      </c>
      <c r="E29" s="88">
        <v>1</v>
      </c>
      <c r="F29" s="88">
        <v>1</v>
      </c>
    </row>
    <row r="30" spans="1:7" s="89" customFormat="1" ht="15" customHeight="1" x14ac:dyDescent="0.3">
      <c r="A30" s="84" t="s">
        <v>210</v>
      </c>
      <c r="B30" s="85" t="s">
        <v>210</v>
      </c>
      <c r="C30" s="88">
        <v>1</v>
      </c>
      <c r="D30" s="88">
        <v>1</v>
      </c>
      <c r="E30" s="88">
        <v>1</v>
      </c>
      <c r="F30" s="88">
        <v>1</v>
      </c>
    </row>
    <row r="31" spans="1:7" s="89" customFormat="1" ht="15" customHeight="1" x14ac:dyDescent="0.3">
      <c r="A31" s="84" t="s">
        <v>213</v>
      </c>
      <c r="B31" s="85" t="s">
        <v>213</v>
      </c>
      <c r="C31" s="88">
        <v>1</v>
      </c>
      <c r="D31" s="88">
        <v>1</v>
      </c>
      <c r="E31" s="88">
        <v>1</v>
      </c>
      <c r="F31" s="88">
        <v>1</v>
      </c>
    </row>
    <row r="32" spans="1:7" s="89" customFormat="1" ht="15" customHeight="1" x14ac:dyDescent="0.3">
      <c r="A32" s="84" t="s">
        <v>216</v>
      </c>
      <c r="B32" s="85" t="s">
        <v>275</v>
      </c>
      <c r="C32" s="88">
        <v>100</v>
      </c>
      <c r="D32" s="88">
        <v>100</v>
      </c>
      <c r="E32" s="88">
        <f>D32</f>
        <v>100</v>
      </c>
      <c r="F32" s="88">
        <v>0</v>
      </c>
    </row>
    <row r="33" spans="1:7" s="89" customFormat="1" ht="15" customHeight="1" x14ac:dyDescent="0.3">
      <c r="A33" s="84" t="s">
        <v>219</v>
      </c>
      <c r="B33" s="85" t="s">
        <v>219</v>
      </c>
      <c r="C33" s="88">
        <v>5</v>
      </c>
      <c r="D33" s="88">
        <v>6</v>
      </c>
      <c r="E33" s="88">
        <f>D33</f>
        <v>6</v>
      </c>
      <c r="F33" s="88">
        <v>0</v>
      </c>
    </row>
    <row r="34" spans="1:7" s="89" customFormat="1" ht="15" customHeight="1" x14ac:dyDescent="0.3">
      <c r="A34" s="84" t="s">
        <v>223</v>
      </c>
      <c r="B34" s="88" t="s">
        <v>223</v>
      </c>
      <c r="C34" s="88">
        <v>3</v>
      </c>
      <c r="D34" s="88">
        <v>5</v>
      </c>
      <c r="E34" s="88">
        <f>D34</f>
        <v>5</v>
      </c>
      <c r="F34" s="88">
        <v>0</v>
      </c>
    </row>
    <row r="35" spans="1:7" s="89" customFormat="1" ht="15" customHeight="1" x14ac:dyDescent="0.3">
      <c r="A35" s="84" t="s">
        <v>226</v>
      </c>
      <c r="B35" s="85" t="s">
        <v>226</v>
      </c>
      <c r="C35" s="88">
        <v>1</v>
      </c>
      <c r="D35" s="88">
        <v>1</v>
      </c>
      <c r="E35" s="88">
        <v>1</v>
      </c>
      <c r="F35" s="88">
        <v>1</v>
      </c>
    </row>
    <row r="36" spans="1:7" s="89" customFormat="1" ht="15" customHeight="1" x14ac:dyDescent="0.3">
      <c r="A36" s="84" t="s">
        <v>229</v>
      </c>
      <c r="B36" s="85" t="s">
        <v>229</v>
      </c>
      <c r="C36" s="88">
        <v>4</v>
      </c>
      <c r="D36" s="88">
        <v>4</v>
      </c>
      <c r="E36" s="88">
        <f>D36</f>
        <v>4</v>
      </c>
      <c r="F36" s="88">
        <v>5</v>
      </c>
    </row>
    <row r="37" spans="1:7" s="89" customFormat="1" ht="15" customHeight="1" x14ac:dyDescent="0.3">
      <c r="A37" s="84" t="s">
        <v>232</v>
      </c>
      <c r="B37" s="85" t="s">
        <v>232</v>
      </c>
      <c r="C37" s="88">
        <v>1</v>
      </c>
      <c r="D37" s="88">
        <v>1</v>
      </c>
      <c r="E37" s="88">
        <v>1</v>
      </c>
      <c r="F37" s="88">
        <v>1</v>
      </c>
    </row>
    <row r="38" spans="1:7" s="89" customFormat="1" ht="15" customHeight="1" x14ac:dyDescent="0.3">
      <c r="A38" s="84" t="s">
        <v>235</v>
      </c>
      <c r="B38" s="86" t="s">
        <v>270</v>
      </c>
      <c r="C38" s="88">
        <v>5</v>
      </c>
      <c r="D38" s="88">
        <v>10</v>
      </c>
      <c r="E38" s="88">
        <f>D38</f>
        <v>10</v>
      </c>
      <c r="F38" s="88">
        <v>10</v>
      </c>
      <c r="G38" s="89" t="s">
        <v>271</v>
      </c>
    </row>
    <row r="39" spans="1:7" s="89" customFormat="1" ht="15" customHeight="1" x14ac:dyDescent="0.3">
      <c r="A39" s="84" t="s">
        <v>238</v>
      </c>
      <c r="B39" s="85" t="s">
        <v>238</v>
      </c>
      <c r="C39" s="88">
        <v>1</v>
      </c>
      <c r="D39" s="88">
        <v>1</v>
      </c>
      <c r="E39" s="88">
        <v>1</v>
      </c>
      <c r="F39" s="88">
        <v>1</v>
      </c>
    </row>
    <row r="40" spans="1:7" s="89" customFormat="1" ht="15" customHeight="1" x14ac:dyDescent="0.3">
      <c r="A40" s="84" t="s">
        <v>241</v>
      </c>
      <c r="B40" s="84" t="s">
        <v>276</v>
      </c>
      <c r="C40" s="88">
        <v>20</v>
      </c>
      <c r="D40" s="88">
        <v>100</v>
      </c>
      <c r="E40" s="88">
        <f t="shared" ref="E40:E46" si="2">D40</f>
        <v>100</v>
      </c>
      <c r="F40" s="88">
        <v>100</v>
      </c>
    </row>
    <row r="41" spans="1:7" s="89" customFormat="1" ht="15" customHeight="1" x14ac:dyDescent="0.3">
      <c r="A41" s="84" t="s">
        <v>244</v>
      </c>
      <c r="B41" s="84" t="s">
        <v>276</v>
      </c>
      <c r="C41" s="88">
        <v>20</v>
      </c>
      <c r="D41" s="88">
        <v>100</v>
      </c>
      <c r="E41" s="88">
        <f t="shared" si="2"/>
        <v>100</v>
      </c>
      <c r="F41" s="88">
        <v>100</v>
      </c>
    </row>
    <row r="42" spans="1:7" s="89" customFormat="1" ht="15" customHeight="1" x14ac:dyDescent="0.3">
      <c r="A42" s="84" t="s">
        <v>247</v>
      </c>
      <c r="B42" s="85" t="s">
        <v>247</v>
      </c>
      <c r="C42" s="88">
        <v>18</v>
      </c>
      <c r="D42" s="88">
        <v>12</v>
      </c>
      <c r="E42" s="88">
        <f t="shared" si="2"/>
        <v>12</v>
      </c>
      <c r="F42" s="88">
        <v>12</v>
      </c>
      <c r="G42" s="89" t="s">
        <v>277</v>
      </c>
    </row>
    <row r="43" spans="1:7" s="89" customFormat="1" ht="15" customHeight="1" x14ac:dyDescent="0.3">
      <c r="A43" s="84" t="s">
        <v>250</v>
      </c>
      <c r="B43" s="84" t="s">
        <v>250</v>
      </c>
      <c r="C43" s="88">
        <v>12</v>
      </c>
      <c r="D43" s="88">
        <v>45</v>
      </c>
      <c r="E43" s="88">
        <f t="shared" si="2"/>
        <v>45</v>
      </c>
      <c r="F43" s="88">
        <v>45</v>
      </c>
    </row>
    <row r="44" spans="1:7" s="89" customFormat="1" ht="15" customHeight="1" x14ac:dyDescent="0.3">
      <c r="A44" s="84" t="s">
        <v>253</v>
      </c>
      <c r="B44" s="85" t="s">
        <v>253</v>
      </c>
      <c r="C44" s="88">
        <v>12</v>
      </c>
      <c r="D44" s="88">
        <v>25</v>
      </c>
      <c r="E44" s="88">
        <f t="shared" si="2"/>
        <v>25</v>
      </c>
      <c r="F44" s="88">
        <v>25</v>
      </c>
    </row>
    <row r="45" spans="1:7" s="89" customFormat="1" ht="15" customHeight="1" x14ac:dyDescent="0.3">
      <c r="A45" s="84" t="s">
        <v>256</v>
      </c>
      <c r="B45" s="84" t="s">
        <v>278</v>
      </c>
      <c r="C45" s="88">
        <v>35</v>
      </c>
      <c r="D45" s="88">
        <v>45</v>
      </c>
      <c r="E45" s="88">
        <f t="shared" si="2"/>
        <v>45</v>
      </c>
      <c r="F45" s="88">
        <v>45</v>
      </c>
    </row>
    <row r="46" spans="1:7" s="89" customFormat="1" ht="15" customHeight="1" x14ac:dyDescent="0.3">
      <c r="A46" s="84" t="s">
        <v>259</v>
      </c>
      <c r="B46" s="84" t="s">
        <v>259</v>
      </c>
      <c r="C46" s="88">
        <v>22</v>
      </c>
      <c r="D46" s="88">
        <v>30</v>
      </c>
      <c r="E46" s="88">
        <f t="shared" si="2"/>
        <v>30</v>
      </c>
      <c r="F46" s="88">
        <v>0</v>
      </c>
    </row>
    <row r="47" spans="1:7" s="89" customFormat="1" ht="15" customHeight="1" x14ac:dyDescent="0.3">
      <c r="A47" s="84" t="s">
        <v>262</v>
      </c>
      <c r="B47" s="85" t="s">
        <v>262</v>
      </c>
      <c r="C47" s="88">
        <v>1.5</v>
      </c>
      <c r="D47" s="88">
        <v>1.5</v>
      </c>
      <c r="E47" s="88">
        <v>1.5</v>
      </c>
      <c r="F47" s="88">
        <v>1.5</v>
      </c>
    </row>
  </sheetData>
  <dataValidations disablePrompts="1" count="1">
    <dataValidation type="list" allowBlank="1" showInputMessage="1" showErrorMessage="1" errorTitle="Codi no vàlid" error="El valor ha de coincidir amb un codi ja definit." promptTitle="INGREDIENTS" prompt="Ha de coincidir amb un codi de MMPP." sqref="A4:A200" xr:uid="{00000000-0002-0000-0500-000000000000}">
      <formula1>IngredientCodes</formula1>
      <formula2>0</formula2>
    </dataValidation>
  </dataValidations>
  <pageMargins left="0.7" right="0.7" top="0.75" bottom="0.75" header="0.511811023622047" footer="0.511811023622047"/>
  <pageSetup paperSize="9" orientation="portrait" horizontalDpi="300" verticalDpi="300"/>
  <legacy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D99694"/>
  </sheetPr>
  <dimension ref="A1:G4"/>
  <sheetViews>
    <sheetView zoomScaleNormal="100" workbookViewId="0"/>
  </sheetViews>
  <sheetFormatPr defaultColWidth="8" defaultRowHeight="15.6" x14ac:dyDescent="0.3"/>
  <cols>
    <col min="1" max="1" width="19.296875" style="89" customWidth="1"/>
    <col min="2" max="2" width="19.296875" style="88" customWidth="1"/>
    <col min="3" max="6" width="12.69921875" style="88" customWidth="1"/>
    <col min="7" max="7" width="46.796875" style="89" customWidth="1"/>
    <col min="8" max="1004" width="9.3984375" style="89" customWidth="1"/>
    <col min="1005" max="16384" width="8" style="89"/>
  </cols>
  <sheetData>
    <row r="1" spans="1:7" s="89" customFormat="1" ht="15" customHeight="1" x14ac:dyDescent="0.3">
      <c r="A1" s="87" t="s">
        <v>279</v>
      </c>
      <c r="B1" s="88"/>
      <c r="C1" s="88"/>
      <c r="D1" s="88"/>
      <c r="E1" s="88"/>
      <c r="F1" s="88"/>
      <c r="G1" s="87"/>
    </row>
    <row r="2" spans="1:7" s="89" customFormat="1" ht="15" customHeight="1" x14ac:dyDescent="0.3">
      <c r="A2" s="87"/>
      <c r="B2" s="88"/>
      <c r="C2" s="88"/>
      <c r="D2" s="88"/>
      <c r="E2" s="88"/>
      <c r="F2" s="88"/>
      <c r="G2" s="87"/>
    </row>
    <row r="3" spans="1:7" s="89" customFormat="1" ht="14.25" customHeight="1" x14ac:dyDescent="0.3">
      <c r="A3" s="82" t="s">
        <v>110</v>
      </c>
      <c r="B3" s="82" t="s">
        <v>266</v>
      </c>
      <c r="C3" s="83" t="s">
        <v>41</v>
      </c>
      <c r="D3" s="83" t="s">
        <v>43</v>
      </c>
      <c r="E3" s="83" t="s">
        <v>45</v>
      </c>
      <c r="F3" s="83" t="s">
        <v>47</v>
      </c>
      <c r="G3" s="90" t="s">
        <v>267</v>
      </c>
    </row>
    <row r="4" spans="1:7" s="89" customFormat="1" ht="15" customHeight="1" x14ac:dyDescent="0.3">
      <c r="A4" s="84" t="s">
        <v>238</v>
      </c>
      <c r="B4" s="85" t="s">
        <v>238</v>
      </c>
      <c r="C4" s="88">
        <v>0.5</v>
      </c>
      <c r="D4" s="88">
        <v>0.5</v>
      </c>
      <c r="E4" s="88">
        <v>0.5</v>
      </c>
      <c r="F4" s="88">
        <v>0.5</v>
      </c>
      <c r="G4" s="89" t="s">
        <v>280</v>
      </c>
    </row>
  </sheetData>
  <dataValidations disablePrompts="1" count="1">
    <dataValidation type="list" allowBlank="1" showInputMessage="1" showErrorMessage="1" errorTitle="Codi no vàlid" error="El valor ha de coincidir amb un codi ja definit." promptTitle="INGREDIENTS" prompt="Ha de coincidir amb un codi de MMPP." sqref="A4:A200" xr:uid="{00000000-0002-0000-0600-000000000000}">
      <formula1>IngredientCodes</formula1>
      <formula2>0</formula2>
    </dataValidation>
  </dataValidations>
  <pageMargins left="0.7" right="0.7" top="0.75" bottom="0.75" header="0.511811023622047" footer="0.511811023622047"/>
  <pageSetup paperSize="9" orientation="portrait" horizontalDpi="300" verticalDpi="300"/>
  <legacy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AC090"/>
  </sheetPr>
  <dimension ref="A1:L14"/>
  <sheetViews>
    <sheetView zoomScaleNormal="100" workbookViewId="0"/>
  </sheetViews>
  <sheetFormatPr defaultColWidth="9" defaultRowHeight="15.6" x14ac:dyDescent="0.3"/>
  <cols>
    <col min="1" max="1" width="17.8984375" customWidth="1"/>
    <col min="2" max="6" width="8.69921875" style="4" customWidth="1"/>
    <col min="10" max="10" width="3.8984375" style="6" customWidth="1"/>
  </cols>
  <sheetData>
    <row r="1" spans="1:12" x14ac:dyDescent="0.3">
      <c r="A1" s="5" t="s">
        <v>281</v>
      </c>
    </row>
    <row r="3" spans="1:12" x14ac:dyDescent="0.3">
      <c r="A3" s="7" t="s">
        <v>9</v>
      </c>
      <c r="B3" s="49" t="s">
        <v>115</v>
      </c>
      <c r="C3" s="8" t="s">
        <v>116</v>
      </c>
      <c r="D3" s="49" t="s">
        <v>117</v>
      </c>
      <c r="E3" s="49" t="s">
        <v>118</v>
      </c>
      <c r="F3" s="49" t="s">
        <v>120</v>
      </c>
      <c r="G3" s="49" t="s">
        <v>119</v>
      </c>
      <c r="H3" s="49" t="s">
        <v>121</v>
      </c>
      <c r="I3" s="58"/>
      <c r="J3" s="59"/>
      <c r="K3" s="43"/>
      <c r="L3" s="43"/>
    </row>
    <row r="4" spans="1:12" x14ac:dyDescent="0.3">
      <c r="A4" s="6" t="s">
        <v>41</v>
      </c>
      <c r="B4" s="4">
        <v>0.31</v>
      </c>
      <c r="C4" s="4">
        <v>0.6</v>
      </c>
      <c r="D4" s="4">
        <v>0.65</v>
      </c>
      <c r="E4" s="4">
        <v>0.19</v>
      </c>
      <c r="F4" s="4">
        <v>0.68</v>
      </c>
      <c r="G4" s="4">
        <v>0.55000000000000004</v>
      </c>
      <c r="H4" s="4">
        <v>0.42</v>
      </c>
    </row>
    <row r="5" spans="1:12" x14ac:dyDescent="0.3">
      <c r="A5" s="6" t="s">
        <v>43</v>
      </c>
      <c r="B5" s="4">
        <v>0.31</v>
      </c>
      <c r="C5" s="4">
        <v>0.6</v>
      </c>
      <c r="D5" s="4">
        <v>0.65</v>
      </c>
      <c r="E5" s="4">
        <v>0.19</v>
      </c>
      <c r="F5" s="4">
        <v>0.68</v>
      </c>
      <c r="G5" s="4">
        <v>0.55000000000000004</v>
      </c>
      <c r="H5" s="4">
        <v>0.42</v>
      </c>
    </row>
    <row r="6" spans="1:12" x14ac:dyDescent="0.3">
      <c r="A6" s="6" t="s">
        <v>45</v>
      </c>
      <c r="B6" s="4">
        <v>0.31</v>
      </c>
      <c r="C6" s="4">
        <v>0.6</v>
      </c>
      <c r="D6" s="4">
        <v>0.65</v>
      </c>
      <c r="E6" s="4">
        <v>0.19</v>
      </c>
      <c r="F6" s="4">
        <v>0.68</v>
      </c>
      <c r="G6" s="4">
        <v>0.55000000000000004</v>
      </c>
      <c r="H6" s="4">
        <v>0.42</v>
      </c>
    </row>
    <row r="7" spans="1:12" x14ac:dyDescent="0.3">
      <c r="A7" s="6" t="s">
        <v>47</v>
      </c>
      <c r="B7" s="4">
        <v>0.32</v>
      </c>
      <c r="C7" s="4">
        <v>0.61</v>
      </c>
      <c r="D7" s="4">
        <v>0.66</v>
      </c>
      <c r="E7" s="4">
        <v>0.19</v>
      </c>
      <c r="F7" s="4">
        <v>0.67</v>
      </c>
      <c r="G7" s="4">
        <v>0.56000000000000005</v>
      </c>
      <c r="H7" s="4">
        <v>0.43</v>
      </c>
    </row>
    <row r="14" spans="1:12" x14ac:dyDescent="0.3">
      <c r="C14" s="58"/>
    </row>
  </sheetData>
  <dataValidations count="1">
    <dataValidation type="list" allowBlank="1" showInputMessage="1" showErrorMessage="1" errorTitle="Codi no vàlid" error="El valor ha de coincidir amb un codi ja definit." promptTitle="CODI_DIETA" prompt="Ha de coincidir amb un codi de Quantitat." sqref="A4:A200" xr:uid="{00000000-0002-0000-0700-000000000000}">
      <formula1>DietCodes</formula1>
      <formula2>0</formula2>
    </dataValidation>
  </dataValidations>
  <pageMargins left="0.7" right="0.7" top="0.75" bottom="0.75" header="0.511811023622047" footer="0.511811023622047"/>
  <pageSetup paperSize="9" orientation="portrait" horizontalDpi="300" verticalDpi="300"/>
  <legacy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92D050"/>
  </sheetPr>
  <dimension ref="A1:E47"/>
  <sheetViews>
    <sheetView zoomScaleNormal="100" workbookViewId="0"/>
  </sheetViews>
  <sheetFormatPr defaultColWidth="11" defaultRowHeight="15.6" x14ac:dyDescent="0.3"/>
  <cols>
    <col min="1" max="1" width="27.59765625" customWidth="1"/>
    <col min="2" max="2" width="26.5" customWidth="1"/>
    <col min="3" max="3" width="41" style="56" customWidth="1"/>
    <col min="4" max="5" width="13" style="56" customWidth="1"/>
    <col min="6" max="16384" width="11" style="56"/>
  </cols>
  <sheetData>
    <row r="1" spans="1:5" x14ac:dyDescent="0.3">
      <c r="A1" s="91" t="s">
        <v>334</v>
      </c>
    </row>
    <row r="2" spans="1:5" x14ac:dyDescent="0.3">
      <c r="B2" s="45"/>
      <c r="C2" s="57"/>
      <c r="E2" s="56" t="s">
        <v>329</v>
      </c>
    </row>
    <row r="3" spans="1:5" x14ac:dyDescent="0.3">
      <c r="A3" s="7" t="s">
        <v>110</v>
      </c>
      <c r="B3" s="7" t="s">
        <v>20</v>
      </c>
      <c r="C3" s="7" t="s">
        <v>282</v>
      </c>
      <c r="D3" s="7" t="s">
        <v>283</v>
      </c>
      <c r="E3" s="7" t="s">
        <v>284</v>
      </c>
    </row>
    <row r="4" spans="1:5" x14ac:dyDescent="0.3">
      <c r="A4" s="52" t="s">
        <v>125</v>
      </c>
      <c r="B4" s="1" t="s">
        <v>126</v>
      </c>
      <c r="D4" s="60"/>
      <c r="E4" s="61">
        <v>0</v>
      </c>
    </row>
    <row r="5" spans="1:5" x14ac:dyDescent="0.3">
      <c r="A5" s="52" t="s">
        <v>128</v>
      </c>
      <c r="B5" s="1" t="s">
        <v>129</v>
      </c>
      <c r="D5" s="60"/>
      <c r="E5" s="61">
        <v>0</v>
      </c>
    </row>
    <row r="6" spans="1:5" x14ac:dyDescent="0.3">
      <c r="A6" s="52" t="s">
        <v>132</v>
      </c>
      <c r="B6" s="1" t="s">
        <v>133</v>
      </c>
      <c r="D6" s="60"/>
      <c r="E6" s="61">
        <v>0</v>
      </c>
    </row>
    <row r="7" spans="1:5" x14ac:dyDescent="0.3">
      <c r="A7" s="52" t="s">
        <v>137</v>
      </c>
      <c r="B7" s="1" t="s">
        <v>138</v>
      </c>
      <c r="D7" s="60"/>
      <c r="E7" s="61">
        <v>0</v>
      </c>
    </row>
    <row r="8" spans="1:5" x14ac:dyDescent="0.3">
      <c r="A8" s="52" t="s">
        <v>140</v>
      </c>
      <c r="B8" s="1" t="s">
        <v>141</v>
      </c>
      <c r="D8" s="60"/>
      <c r="E8" s="61">
        <v>0</v>
      </c>
    </row>
    <row r="9" spans="1:5" x14ac:dyDescent="0.3">
      <c r="A9" s="52" t="s">
        <v>143</v>
      </c>
      <c r="B9" s="1" t="s">
        <v>144</v>
      </c>
      <c r="D9" s="60"/>
      <c r="E9" s="61">
        <v>0</v>
      </c>
    </row>
    <row r="10" spans="1:5" x14ac:dyDescent="0.3">
      <c r="A10" s="52" t="s">
        <v>147</v>
      </c>
      <c r="B10" s="1" t="s">
        <v>148</v>
      </c>
      <c r="D10" s="60"/>
      <c r="E10" s="61">
        <v>0</v>
      </c>
    </row>
    <row r="11" spans="1:5" x14ac:dyDescent="0.3">
      <c r="A11" s="52" t="s">
        <v>150</v>
      </c>
      <c r="B11" s="1" t="s">
        <v>151</v>
      </c>
      <c r="D11" s="60"/>
      <c r="E11" s="61">
        <v>0</v>
      </c>
    </row>
    <row r="12" spans="1:5" x14ac:dyDescent="0.3">
      <c r="A12" s="52" t="s">
        <v>153</v>
      </c>
      <c r="B12" s="1" t="s">
        <v>154</v>
      </c>
      <c r="D12" s="60"/>
      <c r="E12" s="61">
        <v>0</v>
      </c>
    </row>
    <row r="13" spans="1:5" x14ac:dyDescent="0.3">
      <c r="A13" s="6" t="s">
        <v>156</v>
      </c>
      <c r="B13" s="1" t="s">
        <v>157</v>
      </c>
      <c r="D13" s="60"/>
      <c r="E13" s="61">
        <v>0</v>
      </c>
    </row>
    <row r="14" spans="1:5" x14ac:dyDescent="0.3">
      <c r="A14" s="52" t="s">
        <v>160</v>
      </c>
      <c r="B14" s="1" t="s">
        <v>161</v>
      </c>
      <c r="D14" s="60"/>
      <c r="E14" s="61">
        <v>0</v>
      </c>
    </row>
    <row r="15" spans="1:5" x14ac:dyDescent="0.3">
      <c r="A15" s="52" t="s">
        <v>164</v>
      </c>
      <c r="B15" s="1" t="s">
        <v>165</v>
      </c>
      <c r="D15" s="60"/>
      <c r="E15" s="61">
        <v>0</v>
      </c>
    </row>
    <row r="16" spans="1:5" x14ac:dyDescent="0.3">
      <c r="A16" s="52" t="s">
        <v>167</v>
      </c>
      <c r="B16" s="1" t="s">
        <v>168</v>
      </c>
      <c r="D16" s="60"/>
      <c r="E16" s="61">
        <v>0</v>
      </c>
    </row>
    <row r="17" spans="1:5" x14ac:dyDescent="0.3">
      <c r="A17" s="52" t="s">
        <v>171</v>
      </c>
      <c r="B17" s="1" t="s">
        <v>172</v>
      </c>
      <c r="D17" s="60"/>
      <c r="E17" s="61">
        <v>0</v>
      </c>
    </row>
    <row r="18" spans="1:5" x14ac:dyDescent="0.3">
      <c r="A18" s="52" t="s">
        <v>174</v>
      </c>
      <c r="B18" s="1" t="s">
        <v>175</v>
      </c>
      <c r="D18" s="60"/>
      <c r="E18" s="61">
        <v>0</v>
      </c>
    </row>
    <row r="19" spans="1:5" x14ac:dyDescent="0.3">
      <c r="A19" s="52" t="s">
        <v>177</v>
      </c>
      <c r="B19" s="1" t="s">
        <v>178</v>
      </c>
      <c r="D19" s="60"/>
      <c r="E19" s="61">
        <v>0</v>
      </c>
    </row>
    <row r="20" spans="1:5" x14ac:dyDescent="0.3">
      <c r="A20" s="52" t="s">
        <v>180</v>
      </c>
      <c r="B20" s="1" t="s">
        <v>181</v>
      </c>
      <c r="D20" s="60"/>
      <c r="E20" s="61">
        <v>0</v>
      </c>
    </row>
    <row r="21" spans="1:5" x14ac:dyDescent="0.3">
      <c r="A21" s="52" t="s">
        <v>183</v>
      </c>
      <c r="B21" s="1" t="s">
        <v>184</v>
      </c>
      <c r="D21" s="60"/>
      <c r="E21" s="61">
        <v>0</v>
      </c>
    </row>
    <row r="22" spans="1:5" x14ac:dyDescent="0.3">
      <c r="A22" s="52" t="s">
        <v>186</v>
      </c>
      <c r="B22" s="1" t="s">
        <v>187</v>
      </c>
      <c r="D22" s="60"/>
      <c r="E22" s="61">
        <v>0</v>
      </c>
    </row>
    <row r="23" spans="1:5" x14ac:dyDescent="0.3">
      <c r="A23" s="52" t="s">
        <v>189</v>
      </c>
      <c r="B23" s="1" t="s">
        <v>190</v>
      </c>
      <c r="D23" s="60"/>
      <c r="E23" s="61">
        <v>0</v>
      </c>
    </row>
    <row r="24" spans="1:5" x14ac:dyDescent="0.3">
      <c r="A24" s="6" t="s">
        <v>192</v>
      </c>
      <c r="B24" s="1" t="s">
        <v>193</v>
      </c>
      <c r="D24" s="60"/>
      <c r="E24" s="61">
        <v>0</v>
      </c>
    </row>
    <row r="25" spans="1:5" x14ac:dyDescent="0.3">
      <c r="A25" s="52" t="s">
        <v>195</v>
      </c>
      <c r="B25" s="1" t="s">
        <v>196</v>
      </c>
      <c r="D25" s="60"/>
      <c r="E25" s="61">
        <v>0</v>
      </c>
    </row>
    <row r="26" spans="1:5" x14ac:dyDescent="0.3">
      <c r="A26" s="52" t="s">
        <v>198</v>
      </c>
      <c r="B26" s="1" t="s">
        <v>199</v>
      </c>
      <c r="D26" s="60"/>
      <c r="E26" s="61">
        <v>0</v>
      </c>
    </row>
    <row r="27" spans="1:5" x14ac:dyDescent="0.3">
      <c r="A27" s="52" t="s">
        <v>201</v>
      </c>
      <c r="B27" s="1" t="s">
        <v>202</v>
      </c>
      <c r="D27" s="60"/>
      <c r="E27" s="61">
        <v>0</v>
      </c>
    </row>
    <row r="28" spans="1:5" x14ac:dyDescent="0.3">
      <c r="A28" s="52" t="s">
        <v>204</v>
      </c>
      <c r="B28" s="1" t="s">
        <v>205</v>
      </c>
      <c r="D28" s="60"/>
      <c r="E28" s="61">
        <v>0</v>
      </c>
    </row>
    <row r="29" spans="1:5" ht="18.75" customHeight="1" x14ac:dyDescent="0.3">
      <c r="A29" s="52" t="s">
        <v>207</v>
      </c>
      <c r="B29" s="1" t="s">
        <v>208</v>
      </c>
      <c r="D29" s="60"/>
      <c r="E29" s="61">
        <v>0</v>
      </c>
    </row>
    <row r="30" spans="1:5" x14ac:dyDescent="0.3">
      <c r="A30" s="52" t="s">
        <v>210</v>
      </c>
      <c r="B30" s="1" t="s">
        <v>211</v>
      </c>
      <c r="D30" s="60"/>
      <c r="E30" s="61">
        <v>0</v>
      </c>
    </row>
    <row r="31" spans="1:5" x14ac:dyDescent="0.3">
      <c r="A31" s="52" t="s">
        <v>213</v>
      </c>
      <c r="B31" s="1" t="s">
        <v>214</v>
      </c>
      <c r="D31" s="60"/>
      <c r="E31" s="61">
        <v>0</v>
      </c>
    </row>
    <row r="32" spans="1:5" x14ac:dyDescent="0.3">
      <c r="A32" s="52" t="s">
        <v>216</v>
      </c>
      <c r="B32" s="1" t="s">
        <v>217</v>
      </c>
      <c r="D32" s="60"/>
      <c r="E32" s="61">
        <v>0</v>
      </c>
    </row>
    <row r="33" spans="1:5" x14ac:dyDescent="0.3">
      <c r="A33" s="52" t="s">
        <v>219</v>
      </c>
      <c r="B33" s="1" t="s">
        <v>220</v>
      </c>
      <c r="D33" s="60"/>
      <c r="E33" s="61">
        <v>0</v>
      </c>
    </row>
    <row r="34" spans="1:5" x14ac:dyDescent="0.3">
      <c r="A34" s="6" t="s">
        <v>223</v>
      </c>
      <c r="B34" s="1" t="s">
        <v>224</v>
      </c>
      <c r="D34" s="60"/>
      <c r="E34" s="61">
        <v>0</v>
      </c>
    </row>
    <row r="35" spans="1:5" x14ac:dyDescent="0.3">
      <c r="A35" s="52" t="s">
        <v>226</v>
      </c>
      <c r="B35" s="1" t="s">
        <v>227</v>
      </c>
      <c r="D35" s="60"/>
      <c r="E35" s="61">
        <v>0</v>
      </c>
    </row>
    <row r="36" spans="1:5" x14ac:dyDescent="0.3">
      <c r="A36" s="52" t="s">
        <v>229</v>
      </c>
      <c r="B36" s="1" t="s">
        <v>230</v>
      </c>
      <c r="D36" s="60"/>
      <c r="E36" s="61">
        <v>0</v>
      </c>
    </row>
    <row r="37" spans="1:5" x14ac:dyDescent="0.3">
      <c r="A37" s="52" t="s">
        <v>232</v>
      </c>
      <c r="B37" s="1" t="s">
        <v>233</v>
      </c>
      <c r="D37" s="60"/>
      <c r="E37" s="61">
        <v>0</v>
      </c>
    </row>
    <row r="38" spans="1:5" x14ac:dyDescent="0.3">
      <c r="A38" s="52" t="s">
        <v>235</v>
      </c>
      <c r="B38" s="1" t="s">
        <v>236</v>
      </c>
      <c r="D38" s="60"/>
      <c r="E38" s="61">
        <v>0</v>
      </c>
    </row>
    <row r="39" spans="1:5" x14ac:dyDescent="0.3">
      <c r="A39" s="52" t="s">
        <v>238</v>
      </c>
      <c r="B39" s="1" t="s">
        <v>239</v>
      </c>
      <c r="D39" s="60"/>
      <c r="E39" s="61">
        <v>0</v>
      </c>
    </row>
    <row r="40" spans="1:5" x14ac:dyDescent="0.3">
      <c r="A40" s="52" t="s">
        <v>241</v>
      </c>
      <c r="B40" s="1" t="s">
        <v>242</v>
      </c>
      <c r="D40" s="60"/>
      <c r="E40" s="61">
        <v>0</v>
      </c>
    </row>
    <row r="41" spans="1:5" x14ac:dyDescent="0.3">
      <c r="A41" s="52" t="s">
        <v>244</v>
      </c>
      <c r="B41" s="1" t="s">
        <v>245</v>
      </c>
      <c r="D41" s="60"/>
      <c r="E41" s="61">
        <v>0</v>
      </c>
    </row>
    <row r="42" spans="1:5" x14ac:dyDescent="0.3">
      <c r="A42" s="52" t="s">
        <v>247</v>
      </c>
      <c r="B42" s="1" t="s">
        <v>248</v>
      </c>
      <c r="D42" s="60"/>
      <c r="E42" s="61">
        <v>0</v>
      </c>
    </row>
    <row r="43" spans="1:5" ht="15.75" customHeight="1" x14ac:dyDescent="0.3">
      <c r="A43" s="52" t="s">
        <v>250</v>
      </c>
      <c r="B43" s="1" t="s">
        <v>251</v>
      </c>
      <c r="D43" s="60"/>
      <c r="E43" s="61">
        <v>0</v>
      </c>
    </row>
    <row r="44" spans="1:5" x14ac:dyDescent="0.3">
      <c r="A44" s="52" t="s">
        <v>253</v>
      </c>
      <c r="B44" s="1" t="s">
        <v>254</v>
      </c>
      <c r="D44" s="60"/>
      <c r="E44" s="61">
        <v>0</v>
      </c>
    </row>
    <row r="45" spans="1:5" x14ac:dyDescent="0.3">
      <c r="A45" s="52" t="s">
        <v>256</v>
      </c>
      <c r="B45" s="1" t="s">
        <v>257</v>
      </c>
      <c r="D45" s="60"/>
      <c r="E45" s="61">
        <v>0</v>
      </c>
    </row>
    <row r="46" spans="1:5" x14ac:dyDescent="0.3">
      <c r="A46" s="52" t="s">
        <v>259</v>
      </c>
      <c r="B46" s="1" t="s">
        <v>260</v>
      </c>
      <c r="D46" s="60"/>
      <c r="E46" s="61">
        <v>0</v>
      </c>
    </row>
    <row r="47" spans="1:5" x14ac:dyDescent="0.3">
      <c r="A47" s="52" t="s">
        <v>262</v>
      </c>
      <c r="B47" s="1" t="s">
        <v>263</v>
      </c>
      <c r="E47" s="61">
        <v>0</v>
      </c>
    </row>
  </sheetData>
  <dataValidations count="1">
    <dataValidation type="list" allowBlank="1" showInputMessage="1" showErrorMessage="1" errorTitle="Codi no vàlid" error="El valor ha de coincidir amb un codi ja definit." promptTitle="INGREDIENTS" prompt="Ha de coincidir amb un codi de MMPP." sqref="A4:A200" xr:uid="{00000000-0002-0000-0800-000000000000}">
      <formula1>IngredientCodes</formula1>
      <formula2>0</formula2>
    </dataValidation>
  </dataValidations>
  <pageMargins left="0.7" right="0.7" top="0.75" bottom="0.75" header="0.511811023622047" footer="0.511811023622047"/>
  <pageSetup paperSize="9" orientation="portrait" horizontalDpi="300" verticalDpi="300"/>
  <legacyDrawing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002060"/>
  </sheetPr>
  <dimension ref="A1:C6"/>
  <sheetViews>
    <sheetView zoomScaleNormal="100" workbookViewId="0"/>
  </sheetViews>
  <sheetFormatPr defaultColWidth="9" defaultRowHeight="15.6" x14ac:dyDescent="0.3"/>
  <cols>
    <col min="3" max="3" width="11.8984375" customWidth="1"/>
  </cols>
  <sheetData>
    <row r="1" spans="1:3" x14ac:dyDescent="0.3">
      <c r="A1" s="91" t="s">
        <v>335</v>
      </c>
    </row>
    <row r="2" spans="1:3" x14ac:dyDescent="0.3">
      <c r="A2" t="s">
        <v>327</v>
      </c>
    </row>
    <row r="3" spans="1:3" x14ac:dyDescent="0.3">
      <c r="A3" s="7" t="s">
        <v>289</v>
      </c>
      <c r="B3" s="7" t="s">
        <v>290</v>
      </c>
      <c r="C3" s="7" t="s">
        <v>291</v>
      </c>
    </row>
    <row r="4" spans="1:3" x14ac:dyDescent="0.3">
      <c r="A4" s="6" t="s">
        <v>286</v>
      </c>
      <c r="B4">
        <v>100</v>
      </c>
      <c r="C4">
        <v>300</v>
      </c>
    </row>
    <row r="5" spans="1:3" x14ac:dyDescent="0.3">
      <c r="A5" s="6" t="s">
        <v>287</v>
      </c>
      <c r="B5">
        <v>70</v>
      </c>
      <c r="C5">
        <v>300</v>
      </c>
    </row>
    <row r="6" spans="1:3" x14ac:dyDescent="0.3">
      <c r="A6" s="6" t="s">
        <v>288</v>
      </c>
      <c r="B6">
        <v>50</v>
      </c>
      <c r="C6">
        <v>300</v>
      </c>
    </row>
  </sheetData>
  <pageMargins left="0.7" right="0.7" top="0.75" bottom="0.75" header="0.511811023622047" footer="0.511811023622047"/>
  <pageSetup paperSize="9" orientation="portrait" horizontalDpi="300" verticalDpi="300"/>
  <legacy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B3A2C7"/>
  </sheetPr>
  <dimension ref="A1:D14"/>
  <sheetViews>
    <sheetView zoomScaleNormal="100" workbookViewId="0"/>
  </sheetViews>
  <sheetFormatPr defaultColWidth="11.19921875" defaultRowHeight="15.6" x14ac:dyDescent="0.3"/>
  <cols>
    <col min="1" max="1" width="27.19921875" customWidth="1"/>
  </cols>
  <sheetData>
    <row r="1" spans="1:4" x14ac:dyDescent="0.3">
      <c r="A1" s="91" t="s">
        <v>328</v>
      </c>
    </row>
    <row r="2" spans="1:4" x14ac:dyDescent="0.3">
      <c r="A2" s="91" t="s">
        <v>285</v>
      </c>
    </row>
    <row r="3" spans="1:4" x14ac:dyDescent="0.3">
      <c r="A3" s="7" t="s">
        <v>110</v>
      </c>
      <c r="B3" s="7" t="s">
        <v>286</v>
      </c>
      <c r="C3" s="7" t="s">
        <v>287</v>
      </c>
      <c r="D3" s="7" t="s">
        <v>288</v>
      </c>
    </row>
    <row r="4" spans="1:4" x14ac:dyDescent="0.3">
      <c r="A4" s="52" t="s">
        <v>137</v>
      </c>
      <c r="B4" s="4"/>
      <c r="C4" s="4">
        <v>0.17499999999999999</v>
      </c>
      <c r="D4" s="4"/>
    </row>
    <row r="5" spans="1:4" x14ac:dyDescent="0.3">
      <c r="A5" s="52" t="s">
        <v>140</v>
      </c>
      <c r="B5" s="4">
        <v>0.19800000000000001</v>
      </c>
      <c r="C5" s="4">
        <v>0.19800000000000001</v>
      </c>
      <c r="D5" s="4">
        <v>0.19800000000000001</v>
      </c>
    </row>
    <row r="6" spans="1:4" x14ac:dyDescent="0.3">
      <c r="A6" s="52" t="s">
        <v>143</v>
      </c>
      <c r="B6" s="4"/>
      <c r="C6" s="4">
        <v>0.22500000000000001</v>
      </c>
      <c r="D6" s="4"/>
    </row>
    <row r="7" spans="1:4" x14ac:dyDescent="0.3">
      <c r="A7" s="52" t="s">
        <v>156</v>
      </c>
      <c r="B7" s="4"/>
      <c r="C7" s="4"/>
      <c r="D7" s="4">
        <v>0.245</v>
      </c>
    </row>
    <row r="8" spans="1:4" x14ac:dyDescent="0.3">
      <c r="A8" s="52" t="s">
        <v>216</v>
      </c>
      <c r="B8" s="4"/>
      <c r="C8" s="4"/>
      <c r="D8" s="4">
        <v>0.22500000000000001</v>
      </c>
    </row>
    <row r="9" spans="1:4" x14ac:dyDescent="0.3">
      <c r="A9" s="52" t="s">
        <v>241</v>
      </c>
      <c r="B9" s="4">
        <v>0.29799999999999999</v>
      </c>
      <c r="C9" s="4"/>
      <c r="D9" s="4"/>
    </row>
    <row r="10" spans="1:4" x14ac:dyDescent="0.3">
      <c r="A10" s="52" t="s">
        <v>244</v>
      </c>
      <c r="B10" s="4">
        <v>0.29299999999999998</v>
      </c>
      <c r="C10" s="4"/>
      <c r="D10" s="4"/>
    </row>
    <row r="11" spans="1:4" x14ac:dyDescent="0.3">
      <c r="A11" s="52" t="s">
        <v>247</v>
      </c>
      <c r="B11" s="4">
        <v>0.47</v>
      </c>
      <c r="C11" s="4"/>
      <c r="D11" s="4"/>
    </row>
    <row r="12" spans="1:4" x14ac:dyDescent="0.3">
      <c r="A12" s="52" t="s">
        <v>250</v>
      </c>
      <c r="B12" s="4"/>
      <c r="C12" s="4">
        <v>0.24</v>
      </c>
      <c r="D12" s="4"/>
    </row>
    <row r="13" spans="1:4" x14ac:dyDescent="0.3">
      <c r="A13" s="52" t="s">
        <v>256</v>
      </c>
      <c r="B13" s="4"/>
      <c r="C13" s="4">
        <v>0.219</v>
      </c>
      <c r="D13" s="4"/>
    </row>
    <row r="14" spans="1:4" x14ac:dyDescent="0.3">
      <c r="A14" s="52" t="s">
        <v>259</v>
      </c>
      <c r="B14" s="4"/>
      <c r="C14" s="4">
        <v>0.29299999999999998</v>
      </c>
      <c r="D14" s="4"/>
    </row>
  </sheetData>
  <dataValidations disablePrompts="1" count="1">
    <dataValidation type="list" allowBlank="1" showInputMessage="1" showErrorMessage="1" errorTitle="Codi no vàlid" error="El valor ha de coincidir amb un codi ja definit." promptTitle="INGREDIENTS" prompt="Ha de coincidir amb un codi de MMPP." sqref="A4:A199" xr:uid="{00000000-0002-0000-0900-000000000000}">
      <formula1>IngredientCodes</formula1>
      <formula2>0</formula2>
    </dataValidation>
  </dataValidations>
  <pageMargins left="0.7" right="0.7" top="0.75" bottom="0.75" header="0.511811023622047" footer="0.511811023622047"/>
  <pageSetup paperSize="9" orientation="portrait" horizontalDpi="300" verticalDpi="300"/>
  <legacyDrawing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953735"/>
  </sheetPr>
  <dimension ref="A1:D26"/>
  <sheetViews>
    <sheetView zoomScaleNormal="100" workbookViewId="0"/>
  </sheetViews>
  <sheetFormatPr defaultColWidth="8" defaultRowHeight="15.6" x14ac:dyDescent="0.3"/>
  <cols>
    <col min="1" max="1" width="32" style="89" customWidth="1"/>
    <col min="2" max="2" width="12" style="89" customWidth="1"/>
    <col min="3" max="3" width="9.3984375" style="89" customWidth="1"/>
    <col min="4" max="4" width="3.8984375" style="84" customWidth="1"/>
    <col min="5" max="1000" width="9.3984375" style="89" customWidth="1"/>
    <col min="1001" max="16384" width="8" style="89"/>
  </cols>
  <sheetData>
    <row r="1" spans="1:4" s="89" customFormat="1" x14ac:dyDescent="0.3">
      <c r="A1" s="87" t="s">
        <v>336</v>
      </c>
      <c r="D1" s="84"/>
    </row>
    <row r="2" spans="1:4" s="89" customFormat="1" x14ac:dyDescent="0.3">
      <c r="A2" s="89" t="s">
        <v>292</v>
      </c>
      <c r="B2" s="89" t="s">
        <v>293</v>
      </c>
      <c r="D2" s="84"/>
    </row>
    <row r="3" spans="1:4" s="89" customFormat="1" x14ac:dyDescent="0.3">
      <c r="A3" s="82" t="s">
        <v>294</v>
      </c>
      <c r="B3" s="82" t="s">
        <v>295</v>
      </c>
      <c r="D3" s="92"/>
    </row>
    <row r="4" spans="1:4" s="89" customFormat="1" x14ac:dyDescent="0.3">
      <c r="A4" s="93" t="s">
        <v>137</v>
      </c>
      <c r="B4" s="95">
        <v>7</v>
      </c>
      <c r="C4" s="85"/>
      <c r="D4" s="84"/>
    </row>
    <row r="5" spans="1:4" s="89" customFormat="1" x14ac:dyDescent="0.3">
      <c r="A5" s="93" t="s">
        <v>140</v>
      </c>
      <c r="B5" s="96">
        <v>8.26</v>
      </c>
      <c r="C5" s="85"/>
      <c r="D5" s="84"/>
    </row>
    <row r="6" spans="1:4" s="89" customFormat="1" x14ac:dyDescent="0.3">
      <c r="A6" s="93" t="s">
        <v>143</v>
      </c>
      <c r="B6" s="96">
        <v>10</v>
      </c>
      <c r="C6" s="85"/>
      <c r="D6" s="84"/>
    </row>
    <row r="7" spans="1:4" s="89" customFormat="1" x14ac:dyDescent="0.3">
      <c r="A7" s="93" t="s">
        <v>216</v>
      </c>
      <c r="B7" s="96">
        <v>4.6500000000000004</v>
      </c>
      <c r="C7" s="85"/>
      <c r="D7" s="84"/>
    </row>
    <row r="8" spans="1:4" s="89" customFormat="1" x14ac:dyDescent="0.3">
      <c r="A8" s="93" t="s">
        <v>250</v>
      </c>
      <c r="B8" s="95">
        <v>8</v>
      </c>
      <c r="C8" s="85"/>
      <c r="D8" s="84"/>
    </row>
    <row r="9" spans="1:4" s="89" customFormat="1" x14ac:dyDescent="0.3">
      <c r="A9" s="94" t="s">
        <v>256</v>
      </c>
      <c r="B9" s="96">
        <v>8.4</v>
      </c>
      <c r="C9" s="85"/>
      <c r="D9" s="84"/>
    </row>
    <row r="10" spans="1:4" s="89" customFormat="1" x14ac:dyDescent="0.3">
      <c r="A10" s="94" t="s">
        <v>259</v>
      </c>
      <c r="B10" s="96">
        <v>8</v>
      </c>
      <c r="D10" s="84"/>
    </row>
    <row r="11" spans="1:4" s="89" customFormat="1" x14ac:dyDescent="0.3">
      <c r="A11" s="94" t="s">
        <v>147</v>
      </c>
      <c r="B11" s="95">
        <v>12</v>
      </c>
      <c r="D11" s="84"/>
    </row>
    <row r="12" spans="1:4" s="89" customFormat="1" x14ac:dyDescent="0.3">
      <c r="A12" s="94" t="s">
        <v>180</v>
      </c>
      <c r="B12" s="95">
        <v>15</v>
      </c>
      <c r="D12" s="84"/>
    </row>
    <row r="13" spans="1:4" s="89" customFormat="1" ht="15.75" customHeight="1" x14ac:dyDescent="0.3">
      <c r="A13" s="94" t="s">
        <v>174</v>
      </c>
      <c r="B13" s="95">
        <v>9</v>
      </c>
      <c r="C13" s="85"/>
      <c r="D13" s="84"/>
    </row>
    <row r="14" spans="1:4" s="89" customFormat="1" x14ac:dyDescent="0.3">
      <c r="A14" s="94" t="s">
        <v>177</v>
      </c>
      <c r="B14" s="95">
        <v>9</v>
      </c>
      <c r="C14" s="85"/>
      <c r="D14" s="84"/>
    </row>
    <row r="15" spans="1:4" s="89" customFormat="1" x14ac:dyDescent="0.3">
      <c r="C15" s="85"/>
      <c r="D15" s="84"/>
    </row>
    <row r="17" spans="3:4" s="89" customFormat="1" x14ac:dyDescent="0.3">
      <c r="C17" s="85"/>
      <c r="D17" s="84"/>
    </row>
    <row r="19" spans="3:4" s="89" customFormat="1" x14ac:dyDescent="0.3">
      <c r="C19" s="85"/>
      <c r="D19" s="84"/>
    </row>
    <row r="20" spans="3:4" s="89" customFormat="1" x14ac:dyDescent="0.3">
      <c r="C20" s="85"/>
      <c r="D20" s="84"/>
    </row>
    <row r="22" spans="3:4" s="89" customFormat="1" x14ac:dyDescent="0.3">
      <c r="C22" s="95"/>
      <c r="D22" s="84"/>
    </row>
    <row r="23" spans="3:4" s="89" customFormat="1" x14ac:dyDescent="0.3">
      <c r="C23" s="95"/>
      <c r="D23" s="84"/>
    </row>
    <row r="24" spans="3:4" s="89" customFormat="1" x14ac:dyDescent="0.3">
      <c r="C24" s="95"/>
      <c r="D24" s="84"/>
    </row>
    <row r="25" spans="3:4" s="89" customFormat="1" x14ac:dyDescent="0.3">
      <c r="C25" s="95"/>
      <c r="D25" s="84"/>
    </row>
    <row r="26" spans="3:4" s="89" customFormat="1" x14ac:dyDescent="0.3">
      <c r="C26" s="95"/>
      <c r="D26" s="84"/>
    </row>
  </sheetData>
  <dataValidations disablePrompts="1" count="1">
    <dataValidation type="list" allowBlank="1" showInputMessage="1" showErrorMessage="1" errorTitle="Codi no vàlid" error="El valor ha de coincidir amb un codi ja definit." promptTitle="INGREDIENTS" prompt="Ha de coincidir amb un codi de MMPP." sqref="A4:A200" xr:uid="{00000000-0002-0000-0B00-000000000000}">
      <formula1>IngredientCodes</formula1>
      <formula2>0</formula2>
    </dataValidation>
  </dataValidations>
  <pageMargins left="0.7" right="0.7" top="0.75" bottom="0.75" header="0.511811023622047" footer="0.511811023622047"/>
  <pageSetup paperSize="9" orientation="portrait" horizontalDpi="300" verticalDpi="300"/>
  <drawing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FFFFFF"/>
  </sheetPr>
  <dimension ref="A1:C14"/>
  <sheetViews>
    <sheetView zoomScaleNormal="100" workbookViewId="0"/>
  </sheetViews>
  <sheetFormatPr defaultColWidth="9" defaultRowHeight="15.6" x14ac:dyDescent="0.3"/>
  <cols>
    <col min="1" max="1" width="20.19921875" customWidth="1"/>
    <col min="2" max="2" width="10.3984375" customWidth="1"/>
    <col min="3" max="3" width="54.69921875" customWidth="1"/>
  </cols>
  <sheetData>
    <row r="1" spans="1:3" x14ac:dyDescent="0.3">
      <c r="A1" s="91" t="s">
        <v>296</v>
      </c>
    </row>
    <row r="3" spans="1:3" x14ac:dyDescent="0.3">
      <c r="A3" s="7" t="s">
        <v>297</v>
      </c>
      <c r="B3" s="7" t="s">
        <v>298</v>
      </c>
      <c r="C3" s="7" t="s">
        <v>299</v>
      </c>
    </row>
    <row r="4" spans="1:3" x14ac:dyDescent="0.3">
      <c r="A4" t="s">
        <v>300</v>
      </c>
      <c r="B4">
        <v>27000</v>
      </c>
      <c r="C4" t="s">
        <v>301</v>
      </c>
    </row>
    <row r="5" spans="1:3" x14ac:dyDescent="0.3">
      <c r="A5" t="s">
        <v>302</v>
      </c>
      <c r="B5">
        <f>0.001*15.4</f>
        <v>1.54E-2</v>
      </c>
      <c r="C5" t="s">
        <v>303</v>
      </c>
    </row>
    <row r="6" spans="1:3" x14ac:dyDescent="0.3">
      <c r="A6" t="s">
        <v>304</v>
      </c>
      <c r="B6">
        <v>1340</v>
      </c>
      <c r="C6" t="s">
        <v>305</v>
      </c>
    </row>
    <row r="7" spans="1:3" x14ac:dyDescent="0.3">
      <c r="A7" t="s">
        <v>306</v>
      </c>
      <c r="B7">
        <v>0.12765000000000001</v>
      </c>
      <c r="C7" t="s">
        <v>307</v>
      </c>
    </row>
    <row r="8" spans="1:3" x14ac:dyDescent="0.3">
      <c r="A8" t="s">
        <v>308</v>
      </c>
      <c r="B8">
        <v>0.111586</v>
      </c>
      <c r="C8" t="s">
        <v>309</v>
      </c>
    </row>
    <row r="9" spans="1:3" x14ac:dyDescent="0.3">
      <c r="A9" t="s">
        <v>310</v>
      </c>
      <c r="B9">
        <v>0.105530811860425</v>
      </c>
      <c r="C9" t="s">
        <v>311</v>
      </c>
    </row>
    <row r="10" spans="1:3" x14ac:dyDescent="0.3">
      <c r="A10" t="s">
        <v>312</v>
      </c>
      <c r="B10">
        <v>0.113</v>
      </c>
      <c r="C10" t="s">
        <v>313</v>
      </c>
    </row>
    <row r="11" spans="1:3" x14ac:dyDescent="0.3">
      <c r="A11" t="s">
        <v>314</v>
      </c>
      <c r="B11">
        <f>0.001*2.25</f>
        <v>2.2500000000000003E-3</v>
      </c>
      <c r="C11" t="s">
        <v>315</v>
      </c>
    </row>
    <row r="12" spans="1:3" x14ac:dyDescent="0.3">
      <c r="A12" t="s">
        <v>316</v>
      </c>
      <c r="B12">
        <f>0.001*1</f>
        <v>1E-3</v>
      </c>
      <c r="C12" t="s">
        <v>315</v>
      </c>
    </row>
    <row r="13" spans="1:3" x14ac:dyDescent="0.3">
      <c r="A13" t="s">
        <v>317</v>
      </c>
      <c r="B13">
        <f>0.001*0.9</f>
        <v>9.0000000000000008E-4</v>
      </c>
      <c r="C13" t="s">
        <v>315</v>
      </c>
    </row>
    <row r="14" spans="1:3" x14ac:dyDescent="0.3">
      <c r="A14" t="s">
        <v>318</v>
      </c>
      <c r="B14">
        <f>0.001*1.8</f>
        <v>1.8000000000000002E-3</v>
      </c>
      <c r="C14" t="s">
        <v>315</v>
      </c>
    </row>
  </sheetData>
  <pageMargins left="0.7" right="0.7" top="0.75" bottom="0.75" header="0.511811023622047" footer="0.511811023622047"/>
  <pageSetup paperSize="9" orientation="portrait" horizontalDpi="300" verticalDpi="300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13</vt:i4>
      </vt:variant>
      <vt:variant>
        <vt:lpstr>Intervals amb nom</vt:lpstr>
      </vt:variant>
      <vt:variant>
        <vt:i4>2</vt:i4>
      </vt:variant>
    </vt:vector>
  </HeadingPairs>
  <TitlesOfParts>
    <vt:vector size="15" baseType="lpstr">
      <vt:lpstr>INFO</vt:lpstr>
      <vt:lpstr>Quantitat</vt:lpstr>
      <vt:lpstr>Requeriments</vt:lpstr>
      <vt:lpstr>NoOptimitzats</vt:lpstr>
      <vt:lpstr>MMPP</vt:lpstr>
      <vt:lpstr>Limits</vt:lpstr>
      <vt:lpstr>Limits_min</vt:lpstr>
      <vt:lpstr>AA</vt:lpstr>
      <vt:lpstr>CO2</vt:lpstr>
      <vt:lpstr>Transport</vt:lpstr>
      <vt:lpstr>Llotges</vt:lpstr>
      <vt:lpstr>Energia</vt:lpstr>
      <vt:lpstr>Params</vt:lpstr>
      <vt:lpstr>DietCodes</vt:lpstr>
      <vt:lpstr>IngredientCodes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Adela Pagès Bernaus</cp:lastModifiedBy>
  <cp:revision>0</cp:revision>
  <dcterms:created xsi:type="dcterms:W3CDTF">2019-10-09T15:13:16Z</dcterms:created>
  <dcterms:modified xsi:type="dcterms:W3CDTF">2026-08-01T09:50:02Z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0x0101009A318134C398404999D71763EBBC564B</vt:lpwstr>
  </property>
</Properties>
</file>